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ondragonl\Desktop\"/>
    </mc:Choice>
  </mc:AlternateContent>
  <bookViews>
    <workbookView xWindow="0" yWindow="0" windowWidth="28800" windowHeight="11400" activeTab="1"/>
  </bookViews>
  <sheets>
    <sheet name="Programa Anual 2019" sheetId="21" r:id="rId1"/>
    <sheet name="Programa Anual 2020" sheetId="22" r:id="rId2"/>
  </sheets>
  <definedNames>
    <definedName name="_xlnm.Print_Area" localSheetId="0">'Programa Anual 2019'!$B$6:$G$307</definedName>
    <definedName name="_xlnm.Print_Area" localSheetId="1">'Programa Anual 2020'!$B$6:$G$273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1" l="1"/>
  <c r="G271" i="22"/>
  <c r="E261" i="22"/>
  <c r="E254" i="22"/>
  <c r="E223" i="22"/>
  <c r="E217" i="22"/>
  <c r="E198" i="22"/>
  <c r="E189" i="22"/>
  <c r="E183" i="22"/>
  <c r="E174" i="22"/>
  <c r="E161" i="22"/>
  <c r="E152" i="22"/>
  <c r="E140" i="22"/>
  <c r="E132" i="22"/>
  <c r="E127" i="22"/>
  <c r="E121" i="22"/>
  <c r="E112" i="22"/>
  <c r="E105" i="22"/>
  <c r="E102" i="22"/>
  <c r="E95" i="22"/>
  <c r="E90" i="22"/>
  <c r="E87" i="22"/>
  <c r="E78" i="22"/>
  <c r="E72" i="22"/>
  <c r="E69" i="22"/>
  <c r="E64" i="22"/>
  <c r="E61" i="22"/>
  <c r="E56" i="22"/>
  <c r="E32" i="22"/>
  <c r="E46" i="22"/>
  <c r="E25" i="22"/>
  <c r="E266" i="22"/>
  <c r="D240" i="22"/>
  <c r="E229" i="22" s="1"/>
  <c r="D22" i="22"/>
  <c r="E18" i="22" s="1"/>
  <c r="E11" i="22"/>
  <c r="E11" i="21"/>
  <c r="E300" i="21"/>
  <c r="E123" i="21"/>
  <c r="E289" i="21"/>
  <c r="E243" i="21"/>
  <c r="E52" i="21"/>
  <c r="E224" i="21"/>
  <c r="E198" i="21"/>
  <c r="E176" i="21"/>
  <c r="E164" i="21"/>
  <c r="E144" i="21"/>
  <c r="E282" i="21"/>
  <c r="E108" i="21"/>
  <c r="E58" i="21"/>
  <c r="E76" i="21"/>
  <c r="E73" i="21"/>
  <c r="E68" i="21"/>
  <c r="E102" i="21"/>
  <c r="E99" i="21"/>
  <c r="E90" i="21"/>
  <c r="E84" i="21"/>
  <c r="E81" i="21"/>
  <c r="E207" i="21"/>
  <c r="E185" i="21"/>
  <c r="E150" i="21"/>
  <c r="E135" i="21"/>
  <c r="F270" i="22" l="1"/>
  <c r="F108" i="22"/>
  <c r="F66" i="22"/>
  <c r="F52" i="22"/>
  <c r="F22" i="22"/>
  <c r="F78" i="21"/>
  <c r="F271" i="22" l="1"/>
  <c r="F273" i="22" s="1"/>
  <c r="E26" i="21"/>
  <c r="D22" i="21"/>
  <c r="F22" i="21" s="1"/>
  <c r="H307" i="21" l="1"/>
  <c r="G305" i="21" l="1"/>
  <c r="E294" i="21"/>
  <c r="D266" i="21"/>
  <c r="E255" i="21" s="1"/>
  <c r="E249" i="21"/>
  <c r="E213" i="21"/>
  <c r="E155" i="21"/>
  <c r="E128" i="21"/>
  <c r="E120" i="21"/>
  <c r="E55" i="21"/>
  <c r="E34" i="21" l="1"/>
  <c r="F64" i="21" s="1"/>
  <c r="F130" i="21"/>
  <c r="F304" i="21" l="1"/>
  <c r="F305" i="21" l="1"/>
  <c r="F307" i="21" l="1"/>
  <c r="I305" i="21"/>
</calcChain>
</file>

<file path=xl/sharedStrings.xml><?xml version="1.0" encoding="utf-8"?>
<sst xmlns="http://schemas.openxmlformats.org/spreadsheetml/2006/main" count="627" uniqueCount="281">
  <si>
    <t>MATERIAL DE LIMPIEZA DIVERSO</t>
  </si>
  <si>
    <t>ESTACIONAMIENTO</t>
  </si>
  <si>
    <t>OTROS SERVICIOS COMERCIALES</t>
  </si>
  <si>
    <t>CEMENTO</t>
  </si>
  <si>
    <t>MATERIALES COMPLEMENTARIOS</t>
  </si>
  <si>
    <t>PRENDAS DE PROTECCIÓN</t>
  </si>
  <si>
    <t>PRODUCTOS TEXTILES</t>
  </si>
  <si>
    <t>HERRAMIENTAS MENORES</t>
  </si>
  <si>
    <t>MANTENIMIENTO COMEDOR</t>
  </si>
  <si>
    <t>BATERÍAS ALCALINAS</t>
  </si>
  <si>
    <t>SUSCRIPCIÓN ANUAL DIARIO OFICIAL DE LA FEDERACIÓN POR INTERNET</t>
  </si>
  <si>
    <t>FONDO ROTATORIO</t>
  </si>
  <si>
    <t>MATERIALES Y ÚTILES P/PROCESAMIENTO EN EQUIPOS Y BIENES INFORMÁTICOS</t>
  </si>
  <si>
    <t>TIMBRADO DE CFDIS</t>
  </si>
  <si>
    <t>INSUMOS DE LIMPIEZA</t>
  </si>
  <si>
    <t>SEGURO PARA ACCIDENTES PERSONALES</t>
  </si>
  <si>
    <t>CUOTA ANUAL DE LA RED DE RADIODIFUSORAS Y TELEVISORAS EDUCATIVAS Y CULTURALES DE MÉXICO</t>
  </si>
  <si>
    <t>CUOTA ANUAL DE LA ASOCIACIÓN DE LAS TELEVISIONES EDUCATIVAS Y CULTURALES IBEROAMERICANAS</t>
  </si>
  <si>
    <t>MATERIALES DE APOYO INFORMATIVO PERIODICOS Y REVISTAS</t>
  </si>
  <si>
    <t>SERVICIO DE TAXI LOCAL Y ÁREA METROPOLITANA</t>
  </si>
  <si>
    <t>SERVICIOS BANCARIOS Y FINANCIEROS</t>
  </si>
  <si>
    <t>OTROS IMPUESTOS Y DERECHOS</t>
  </si>
  <si>
    <t>DERECHOS POR REGISTRO DE PROGRAMAS ANTE INDAUTOR</t>
  </si>
  <si>
    <t xml:space="preserve">PRODUCTOS ALIMENTICIOS PARA EL PERSONAL EN LAS INSTALACIONES DE LAS DEPENDENCIAS Y ENTIDADES </t>
  </si>
  <si>
    <t>MANTENIMIENTO DE PIANO</t>
  </si>
  <si>
    <t>SERVICIO DE ESTENOGRAFÍA</t>
  </si>
  <si>
    <t>MATERIAL DE ESCENOGRAFÍA</t>
  </si>
  <si>
    <t>PAPEL PARA PLOTTER</t>
  </si>
  <si>
    <t>RENTA DE BIBLIOTECA MUSICAL</t>
  </si>
  <si>
    <t>INSCRIPCIÓN DISEÑA MÉXICO</t>
  </si>
  <si>
    <t>PREPRENSA</t>
  </si>
  <si>
    <t>MATERIAL Y ÚTILES DE OFICINA</t>
  </si>
  <si>
    <t>DISCOS PROFESIONALES ÓPTICOS PARA ALMACENAMIENTO DE AUDIO Y VIDEO EN ALTA DEFINICIÓN REESCRIBIBLE  DE 23 GB</t>
  </si>
  <si>
    <t>DISCOS VERBATIM THERMAL PRINTABLE DVD+R 4.7 GB</t>
  </si>
  <si>
    <t>BIBLIOGRAFIA</t>
  </si>
  <si>
    <t>SUSCRIPCIÓN DE REVISTAS ESPECIALIZADAS</t>
  </si>
  <si>
    <t xml:space="preserve">RENOVAR SUSCRIPCIÓN EMIS </t>
  </si>
  <si>
    <t xml:space="preserve">RENOVAR SUSCRIPCIÓN A FEDERACIÓN INTERNACIONAL DE ARCHIVOS TELEVISIVOS (FIAT) </t>
  </si>
  <si>
    <t>ENCUADERNACIONES</t>
  </si>
  <si>
    <t>LIMPIEZA DE ACERVOS</t>
  </si>
  <si>
    <t>MATERIAL ELÉCTRICO Y ELECTRÓNICO</t>
  </si>
  <si>
    <t>SERVICIO DE ALIMENTACIÓN</t>
  </si>
  <si>
    <t>MATERIAL DE LIMPIEZA</t>
  </si>
  <si>
    <t>UTENSILIOS PARA EL SERVICIO DE ALIMENTACIÓN</t>
  </si>
  <si>
    <t>MATERIAL ELÉCTRICO y  ELECTRÓNICO (REFACCIONAMIENTO)</t>
  </si>
  <si>
    <t>MATERIALES, ACCESORIOS Y SUMINISTROS MÉDICOS</t>
  </si>
  <si>
    <t>REFACCIONES Y ACCESORIOS MENORES DE OTROS BIENES MUEBLES</t>
  </si>
  <si>
    <t>SERVICIO PERMANENTE DE ESTACIÓN TERRENA PARA SATÉLITES NACIONALES (TELECOMM)</t>
  </si>
  <si>
    <t>SERVICIO DE DERIVACIÓN Y ENLACES DE MICROONDAS (TELECOMM)</t>
  </si>
  <si>
    <t>SERVICIO DE CONDUCCIÓN  DE SEÑALES ANALÓGICAS (SERVICIOS DE INTERNET DEL, SAL, VBVO, CUL, MOCH, CUAUH, DGO, GPAL Y TIJ. )</t>
  </si>
  <si>
    <t>OTROS SERVICIOS COMERCIALES (PAGO A PERITOS)</t>
  </si>
  <si>
    <t xml:space="preserve">OTROS SERVICIOS (FOTOCOPIAS E IMPRESIONES, REPETIDORAS) </t>
  </si>
  <si>
    <t>FLETES (FLETE PIPA DE AGUA SERVICIOS Y RIEGO)</t>
  </si>
  <si>
    <t>REMODELACIÓN DE INMUEBLES (PINTADO DE LOGOTIPOS, IMPERMEABILIZACIÓN DE TECHOS DE REPETIDORAS)</t>
  </si>
  <si>
    <t>VESTUARIO Y UNIFORMES</t>
  </si>
  <si>
    <t>MANTENIMIENTO PARA CALIBRACIÓN DE EQUIPOS</t>
  </si>
  <si>
    <t>CABLES, CONECTORES Y ADAPTADORES PARA AUDIO Y VIDEO</t>
  </si>
  <si>
    <t>CONVERTIDORES, ADAPTADORES Y PROCESADORES DE AUDIO Y VIDEO</t>
  </si>
  <si>
    <t>MATERIAL PARA LIMPIEZA DE EQUIPO</t>
  </si>
  <si>
    <t>MADERA Y PRODUCTOS DE MADERA</t>
  </si>
  <si>
    <t>ACONDICIONAMIENTO DE INSTALACIONES</t>
  </si>
  <si>
    <t>ANTICONGELANTE PARA VEHICULOS</t>
  </si>
  <si>
    <t>ACEITES PARA VEHICULOS</t>
  </si>
  <si>
    <t>REFACCIONES Y ACCESORIOS MENORES DE MAQUINARIA</t>
  </si>
  <si>
    <t>PRODUCTOS QUÍMICOS DE LIMPIEZA</t>
  </si>
  <si>
    <t>CABLES Y CONECTORES, ACOPLADORES Y ADAPTADORES</t>
  </si>
  <si>
    <t>CABLES Y CONECTORES PARA FIBRA ÓPTICA</t>
  </si>
  <si>
    <t>ACTUALIZACIÓN DE PLUGINS PARA SISTEMAS DE EDICIÓN NO LINEAL</t>
  </si>
  <si>
    <t>LICENCIA DE USO DE APLICACIÓN DE EVALUACIÓN DE AUDIO Y VIDEO DIGITAL</t>
  </si>
  <si>
    <t>MANTENIMIENTO Y CONSERVACIÓN DE OTROS EQUIPOS (SPECTRA)</t>
  </si>
  <si>
    <t>NORMAS ISO E ISAS</t>
  </si>
  <si>
    <t>CUOTA DE INSCRIPCIÓN A AMIPCI</t>
  </si>
  <si>
    <t>MATERIAL DE LIMPIEZA (MANTO EQUIPOS Y TELEFONÍA)</t>
  </si>
  <si>
    <t>SERVICIO DE ENLACE DE DATOS DE INTERNET SIMETRICO DE ALTA VELOCIDAD</t>
  </si>
  <si>
    <t>SERVICIOS DE HOSTING PARA PORTALES Y HOSTING MUTLIPLATAFORMA</t>
  </si>
  <si>
    <t>SERVICIO DE DOMINIOS y SSL INSTITUCIONALES</t>
  </si>
  <si>
    <t>MANTENIMIENTO Y CONSERVACIÓN DE OTROS EQUIPOS (CONTROL DE ACCESO Y REGISTRO DE PERSONAL)</t>
  </si>
  <si>
    <t>PLAGUICIDAS ABONOS Y FERTILIZANTES</t>
  </si>
  <si>
    <t>SERVICIOS DE TELECOMUNICACIONES</t>
  </si>
  <si>
    <t>SERVICIOS DE INTERNET</t>
  </si>
  <si>
    <t>SERVICIOS INTEGRALES DE INFRAESTRUCTURA DE CÓMPUTO</t>
  </si>
  <si>
    <t>CAPACITACIÓN Y ADIESTRAMIENTO</t>
  </si>
  <si>
    <t>SERVICIOS RELACIONADOS CON TRADUCCIONES</t>
  </si>
  <si>
    <t>OTROS GASTOS INHERENTES A LA PRODUCCIÓN</t>
  </si>
  <si>
    <t>SERVICIO DE FOTOCOPIADO</t>
  </si>
  <si>
    <t>MANTENIMIENTO Y CONSERVACIÓN DE OTROS EQUIPOS</t>
  </si>
  <si>
    <t>OTROS GASTOS POR RESPONSABILIDADES</t>
  </si>
  <si>
    <t>OG</t>
  </si>
  <si>
    <t>DESCRIPCIÓN</t>
  </si>
  <si>
    <t>MONTO</t>
  </si>
  <si>
    <t>IMPORTE</t>
  </si>
  <si>
    <t>SUBTOTAL</t>
  </si>
  <si>
    <t>%</t>
  </si>
  <si>
    <t>ENTRE DEPENDENCIAS (ART. 1 LAASSP)</t>
  </si>
  <si>
    <t>SERVICIO DE ENERGÍA ELÉCTRICA</t>
  </si>
  <si>
    <t>SERVICIO SUMINISTRO DE AGUA (PARA CARPIO Y  5 RETRANSMISORAS)</t>
  </si>
  <si>
    <t>AGENCIA NOTICIOSA (NOTIMEX)</t>
  </si>
  <si>
    <t>PAGO A TELECOMM POR ESPACIO EN RACK DE EQUIPO DE TX (SERVICIO ASOCIADO A INTERCONEXIÓN DE SEÑALES)</t>
  </si>
  <si>
    <t>OTROS IMPUESTOS Y DERECHOS (DERECHOS POR USO DE ESPECTRO RAD ELÉCTRICO (SCT), DERECHOS POR EXPEDICIÓN DE LICENCIAS, PERMISOS, REFRENDOS (SCT), DERECHOS POR REGISTROS DE PROGRAMAS DE TELEVISIÓN (SEP-INDAUTOR), IMPUESTOS Y DERECHOS (RTC), DERECHOS POR PERMISOS PARA GRABACIÓN EN VÍA PUBLICA</t>
  </si>
  <si>
    <t xml:space="preserve">OTROS IMPUESTOS Y DERECHOS (RTC - GOBERNACIÓN) </t>
  </si>
  <si>
    <t>OTROS SUPUESTOS (ARTÍCULO 41 LASSP)</t>
  </si>
  <si>
    <t>AGENCIA NOTICIOSA AFP (AGENCIA FRANCE PRESSE)</t>
  </si>
  <si>
    <t xml:space="preserve">ARRENDAMIENTO VEHICULAR DENTRO DE LA CIUDAD DE MÉXICO Y ÁREA METROPOLITANA </t>
  </si>
  <si>
    <t>PRODUCCIÓN Y ADQUISICIÓN DE PROGRAMAS DE TELEVISIÓN (FRACCIÓN I)</t>
  </si>
  <si>
    <t>LICENCIA EXCLUSIVA PARA USO Y EXPLOTACIÓN DE LA OBRA MUSICAL "CONVERSANDO" (2´10"), PARA LA SERIE "CONVERSANDO CON CRISTINA PACHECO"</t>
  </si>
  <si>
    <t>LICENCIA NO EXCLUSIVA DE DERECHOS, PARA EL USO Y DIFUSIÓN DEL REPERTORIO DE OBRAS AUDIOVISUALES DE LOS TITULARES DE LOS DERECHOS DE AUTOR CONEXOS DE LA SOCIEDAD MEXICANA DE DIRECTORES REALIZADORES DE OBRAS AUDIOVISUALES, S. DE G. C. DE I. P.</t>
  </si>
  <si>
    <t>LICENCIA NO EXCLUSIVA DE DERECHOS, PARA EL USO Y EXPLOTACIÓN DE LOS REPERTORIOS DE MÚSICOS EJECUTANTES MEXICANOS Y EXTRANJEROS, TITULARES DE DERECHOS CONEXOS, QUE REPRESENTA LA SOCIEDAD MEXICANA DE EJECUTANTES DE MÚSICA, S. DE G.C. DE I.P.</t>
  </si>
  <si>
    <t>LICENCIA NO EXCLUSIVA DE DERECHOS PARA EL USO Y EXPLOTACIÓN DEL CATÁLOGO DE OBRAS MUSICALES QUE REPRESENTA LA SOCIEDAD DE AUTORES Y COMPOSITORES DE MÉXICO, S. DE G.C. DE I.P.</t>
  </si>
  <si>
    <t>LICENCIA DE ASSOCIATED PRESS</t>
  </si>
  <si>
    <t>ADYP</t>
  </si>
  <si>
    <t>HR RATINGS MEDIA SERVICIO DE MEDICIÓN DE AUDIENCIAS Y PAUTAS PUBLICITARIAS</t>
  </si>
  <si>
    <t>APLICACIÓN DE AUDITORÍA EXTERNA DE SEGUIMIENTO ISO/ISAS</t>
  </si>
  <si>
    <t>SUBCONTRATACIÓN DE SERVICIOS CON TERCEROS</t>
  </si>
  <si>
    <t>CONTRATACIÓN DE LOS SERVICIOS DE PROFESIONALES ASISTENCIALES DE PERSONAS FÍSICAS EN APOYO A LA PRODUCCIÓN Y TRANSMISIÓN DE LOS PROGRAMAS DE TELEVISIÓN (FREE LANCE ART. 41 FRACCIÓN XIV)</t>
  </si>
  <si>
    <t>SERVICIO MULTIVIEWERS ESA - 1 YR</t>
  </si>
  <si>
    <t>SERVICIO DE MULTIVIEWERS MVP 3000</t>
  </si>
  <si>
    <t>DIFUSIÓN DE MENSAJES SOBRE PROGRAMAS Y ACTIVIDADES GUBERNAMENTALES, A TRAVÉS DE LA CONTRATACIÓN DE MEDIOS DE COMUNICACIÓN IMPRESOS, COMPLEMENTARIOS Y DIGITALES (ART. 41 FRACCIÓN I)</t>
  </si>
  <si>
    <t>INVITACIÓN A CUANDO MENOS TRES PERSONAS</t>
  </si>
  <si>
    <t>COMBUSTIBLES, LUBRICANTES Y ADITIVOS PARA VEHÍCULOS TERRESTRES</t>
  </si>
  <si>
    <t>ARRENDAMIENTO DE EQUIPO Y BIENES INFORMÁTICOS</t>
  </si>
  <si>
    <t>MANTENIMIENTO Y CONSERVACIÓN DE VEHÍCULOS TERRESTRES</t>
  </si>
  <si>
    <t>MANTENIMIENTO Y CONSERVACIÓN DE MAQUINARIA Y EQUIPO</t>
  </si>
  <si>
    <t>MANTENIMIENTO A UPS (ARTÍCULO 52 LAASSP)</t>
  </si>
  <si>
    <t>MANTENIMIENTO A UPS.</t>
  </si>
  <si>
    <t>MANTENIMIENTO Y CONSERVACIÓN DE EQUIPO AIRE ACONDICIONADO (ARTÍCULO 52 LAASSP)</t>
  </si>
  <si>
    <t>MANTENIMIENTO A SISTEMA CONTRA INCENDIO HIDRÁULICO (ARTÍCULO 52 LAASSP)</t>
  </si>
  <si>
    <t>MANTENIMIENTO A SISTEMA CONTRA INCENDIO HIDRÁULICO.</t>
  </si>
  <si>
    <t>MANTENIMIENTO Y CONSERVACIÓN DE OTROS EQUIPOS A DETECTORES DE HUMO EN OFICINAS FOROS E INSTALACIONES TÉCNICAS DE CANAL ONCE. (ARTÍCULO 52 LAASSP)</t>
  </si>
  <si>
    <t>MANTENIMIENTO Y CONSERVACIÓN DE OTROS EQUIPOS A DETECTORES DE HUMO EN OFICINAS FOROS E INSTALACIONES TÉCNICAS DE CANAL ONCE</t>
  </si>
  <si>
    <t>MANTENIMIENTO PREVENTIVO SISTEMA FM200 (ARTÍCULO 52 LAASSP)</t>
  </si>
  <si>
    <t>MANTENIMIENTO PREVENTIVO SISTEMA FM200.</t>
  </si>
  <si>
    <t>MANTTO A PLANTAS DE EMERGENCIA (ARTÍCULO 52 LAASSP)</t>
  </si>
  <si>
    <t>MANTTO A PLANTAS DE EMERGENCIA.</t>
  </si>
  <si>
    <t>SERVICIO DE LIMPIEZA A INSTALACIONES</t>
  </si>
  <si>
    <t>ADJUDICACIÓN DIRECTA (ART. 42 LAASSP)</t>
  </si>
  <si>
    <t>MATERIALES Y ÚTILES DE IMPRESIÓN Y REPRODUCCIÓN</t>
  </si>
  <si>
    <t>MATERIAL DE APOYO INFORMÁTICO Y DIDÁCTICO</t>
  </si>
  <si>
    <t>PRODUCTOS ALIMENTICIOS PARA LOCACIONES</t>
  </si>
  <si>
    <t>PRODUCTOS ALIMENTICIOS PARA RETRANSMISORAS</t>
  </si>
  <si>
    <t>AGUA EN GARRAFONES</t>
  </si>
  <si>
    <t>PRODUCTOS ALIMENTICIOS PARA ANIMALES</t>
  </si>
  <si>
    <t>PRODUCTOS MINERALES NO METÁLICOS</t>
  </si>
  <si>
    <t>ARTÍCULOS METÁLICOS PARA LA CONSTRUCCIÓN</t>
  </si>
  <si>
    <t xml:space="preserve">ESCENOGRAFÍA </t>
  </si>
  <si>
    <t>OTROS MATERIALES Y ARTÍCULOS DE CONSTRUCCIÓN Y REPARACIÓN</t>
  </si>
  <si>
    <t>MEDICINAS Y PRODUCTOS FARMACÉUTICOS (BOTIQUINES Y CONSULTORIO)</t>
  </si>
  <si>
    <t>OTROS PRODUCTOS QUÍMICOS Y ACCESORIOS DE MAQUILLAJE</t>
  </si>
  <si>
    <t>LUBRICANTES, ADITIVOS Y ANTICONGELANTE PARA VEHÍCULOS</t>
  </si>
  <si>
    <t xml:space="preserve">REFACCIONES Y ACCESORIOS MENORES DE EDIFICIOS </t>
  </si>
  <si>
    <t>REFACCIONES Y ACCESORIOS MENORES DE MOBILIARIO Y EQUIPO, DE ADMINISTRACIÓN</t>
  </si>
  <si>
    <t>REFACCIONES Y ACCESORIOS MENORES DE EQUIPOS DE TRANSPORTE</t>
  </si>
  <si>
    <t>GAS PARA CONSUMO DE LAS REPETIDORAS EN EL CERRO DEL CHUIQUIHUITE, TIJUANA Y MORELOS</t>
  </si>
  <si>
    <t>SERVICIO TELEFÓNICO CONVENCIONAL EN RETRANSMISORAS.</t>
  </si>
  <si>
    <t>SERVICIO DE TELEFONÍA CELULAR</t>
  </si>
  <si>
    <t>TELEVISIÓN DE PAGA</t>
  </si>
  <si>
    <t xml:space="preserve">SERVICIO POSTAL </t>
  </si>
  <si>
    <t>ARRENDAMIENTO DE VEHÍCULOS TERRESTRES PARA GRABACIÓN DE PROGRAMAS DE TELEVISIÓN</t>
  </si>
  <si>
    <t>PATENTES, REGALÍAS Y OTROS</t>
  </si>
  <si>
    <t>PATENTES, REGALÍAS Y OTROS (ANTISPAM)</t>
  </si>
  <si>
    <t>PATENTES, REGALÍAS Y OTROS DATAPROTECTION (USO DE LICENCIA INSTITUCIONAL)</t>
  </si>
  <si>
    <t>SERVICIO ALIMENTICIO D.F. Y ÁREA METROPOLITANA DE LA CIUDAD DE MÉXICO PARA LOCACIONES Y SERVICIOS DE CAMPO</t>
  </si>
  <si>
    <t>ALIMENTACIÓN PARA INVITADOS</t>
  </si>
  <si>
    <t>APOYAR EN LA INTEGRACIÓN TÉCNICA EN MATERIA DE ASEGURAMIENTO DE BIENES Y PERSONAS PARA LA ELABORACIÓN DE LA (S) CONVOCATORIA (S) DE LICITACIÓN QUE PUBLIQUE LA ESTACIÓN PARA LA CONTRATACIÓN DE PÓLIZAS DE SEGUROS EN EL EJERCICIO FISCAL CORRIENTE, ASÍ COMO DURANTE LA APLICACIÓN DE DICHAS PÓLIZAS</t>
  </si>
  <si>
    <t>SERVICIOS INTEGRALES</t>
  </si>
  <si>
    <t>MANTENIMIENTO GENERAL INFRAESTRUCTURA</t>
  </si>
  <si>
    <t>MANTENIMIENTO PREVENTIVO A INSTALACIONES HIDROSANITARIAS</t>
  </si>
  <si>
    <t>MANTENIMIENTO Y CONSERVACIÓN DE MOBILIARIO Y EQUIPO DE ADMINISTRACIÓN</t>
  </si>
  <si>
    <t>MANTENIMIENTO Y CONSERVACIÓN DE EQUIPO TÉCNICO</t>
  </si>
  <si>
    <t>MANTENIMIENTO Y CONSERVACIÓN DE EQUIPO AIRE ACONDICIONADO DE REPETIDORAS</t>
  </si>
  <si>
    <t>MANTENIMIENTO OTROS EQUIPOS (DESBROZADORAS, PLANTAS DE EMERGENCIA)</t>
  </si>
  <si>
    <t>SERVICIO ESCENOGRAFÍA</t>
  </si>
  <si>
    <t>MANTENIMIENTO Y CONSERVACIÓN DE EQUIPO CENTRAL Y RADIOCOMUNICADORES KENWOOD</t>
  </si>
  <si>
    <t xml:space="preserve">MANTENIMIENTO Y CONSERVACIÓN DE OTROS EQUIPOS  MONTACARGAS DEL EDIFICIO DE SERVICIOS </t>
  </si>
  <si>
    <t>SERVICIOS DE LAVANDERÍA, LIMPIEZA E HIGIENE</t>
  </si>
  <si>
    <t>TRATAMIENTO Y DISPOSICIÓN FINAL DE DESECHOS SÓLIDOS FEMENINOS</t>
  </si>
  <si>
    <t>MANTENIMIENTO CISTERNAS Y TINACOS</t>
  </si>
  <si>
    <t>SERVICIO DE LAVANDERÍA Y TINTORERÍA</t>
  </si>
  <si>
    <t xml:space="preserve">SERVICIO PARA FUMIGACIÓN Y JARDINERÍA </t>
  </si>
  <si>
    <t>SERVICIO DE JARDINERÍA</t>
  </si>
  <si>
    <t>SERVICIOS RELACIONADOS CON MONITOREO DE INFORMACIÓN EN MEDIOS MASIVOS</t>
  </si>
  <si>
    <t>PASAJES TERRESTRES NACIONAL PARA LABORES DE CAMPO Y SUPERVISIÓN (TAXI, AUTOBÚS, ESTACIONAMIENTOS)</t>
  </si>
  <si>
    <t>ALIMENTACIÓN Y HOSPEDAJE (VIÁTICOS)</t>
  </si>
  <si>
    <t>ALIMENTACIÓN Y HOSPEDAJE EN EL EXTRANJERO</t>
  </si>
  <si>
    <t>VERIFICACIONES VEHICULARES</t>
  </si>
  <si>
    <t>PEAJE</t>
  </si>
  <si>
    <t>TOTAL DEL PROGRAMA ANUAL DE ADQUISICIONES, ARRENDAMIENTOS Y SERVICIOS</t>
  </si>
  <si>
    <t>HONORARIOS</t>
  </si>
  <si>
    <t>AGENCIA NOTICIOSA (NOTIMEX) PRÓRROGA ARTÍCULO 52 LAASSP</t>
  </si>
  <si>
    <t>AGENCIA NOTICIOSA AFP (AGENCIA FRANCE PRESSE) PRÓRROGA ARTÍCULO 52 LAASSP</t>
  </si>
  <si>
    <t>COPRODUCCIÓN DEL CAPÍTULO 1 DE LA SERIE "SEMANARIO, DIMENSIÓN DE LA NOTICIA" (8X27'), SEXTA TEMPORADA, PRÓRROGA ARTÍCULO 52 LAASSP</t>
  </si>
  <si>
    <t>CONTRATACIÓN DE LOS SERVICIOS DE PROFESIONALES ASISTENCIALES DE PERSONAS FÍSICAS EN APOYO A LA PRODUCCIÓN Y TRANSMISIÓN DE LOS PROGRAMAS DE TELEVISIÓN (FREE LANCE ART. 41 FRACCIÓN XIV), PRÓRROGA ARTÍCULO 52 LAASSP</t>
  </si>
  <si>
    <t>SERVICIO MULTIVIEWERS ESA - 1 YR, PRÓRROGA ARTÍCULO 52 LAASSP</t>
  </si>
  <si>
    <t>SERVICIO DE MULTIVIEWERS MVP 3000, PRÓRROGA ARTÍCULO 52 LAASSP ENE-FEB</t>
  </si>
  <si>
    <t>MATERIALES Y ÚTILES CONSUMIBLES PARA EL PROCESAMIENTO EN EQUIPOS Y BIENES INFORMÁTICOS</t>
  </si>
  <si>
    <t>TONER Y CARTUCHOS</t>
  </si>
  <si>
    <t xml:space="preserve">RIBBON </t>
  </si>
  <si>
    <t>SEGUROS DE BIENES PATRIMONIALES</t>
  </si>
  <si>
    <t>SEGURO PARA EQUIPO ELECTRÓNICO (PRÓRROGA ARTICULO 52 LAASSP)</t>
  </si>
  <si>
    <t>SEGURO PARA DE BIENES PATRIMONIALES (PRÓRROGA ARTICULO 52 LAASSP)</t>
  </si>
  <si>
    <t>SEGURO PARA EQUIPO ELECTRÓNICO</t>
  </si>
  <si>
    <t>SEGURO PARA DE BIENES PATRIMONIALES</t>
  </si>
  <si>
    <t>SERVICIO DE LIMPIEZA A INSTALACIONES (PRÓRROGA ART. 52 LAASSP)</t>
  </si>
  <si>
    <t>TRANSPORTACIÓN AÉREA DE PERSONAL (NACIONAL) PRÓRROGA ART. 52 LAASSP</t>
  </si>
  <si>
    <t>TRANSPORTACIÓN AÉREA DE PERSONAL (INTERNACIONAL) PRÓRROGA ART. 52 LAASSP.</t>
  </si>
  <si>
    <t>SEGURO PARA ACCIDENTES PERSONALES PRÓRROGA ART. 52 LAASSP</t>
  </si>
  <si>
    <t>MATERIAL DIDÁCTICO</t>
  </si>
  <si>
    <t>SERVICIO DE INTERNET DE BANDA ANCHA MÓVIL 4G</t>
  </si>
  <si>
    <t>SERVICIO DE ENLACE DE DATOS DE INTERNET SIMETRICO DE ALTA VELOCIDAD PRÓRROGA ARTÍCULO 52 LAASSP</t>
  </si>
  <si>
    <t>LICENCIA EXCLUSIVA PARA USO Y EXPLOTACIÓN DE LA OBRA MUSICAL "CONVERSANDO" (2´10"), PARA LA SERIE "CONVERSANDO CON CRISTINA PACHECO" PRÓRROGA ART. 52 LAASSP</t>
  </si>
  <si>
    <t>LICENCIA NO EXCLUSIVA DE DERECHOS, PARA EL USO Y EXPLOTACIÓN DE LOS REPERTORIOS DE MÚSICOS EJECUTANTES MEXICANOS Y EXTRANJEROS, TITULARES DE DERECHOS CONEXOS, QUE REPRESENTA LA SOCIEDAD MEXICANA DE EJECUTANTES DE MÚSICA, S. DE G.C. DE I.P. PRÓRROGA ART. 52 LAASSP</t>
  </si>
  <si>
    <t>LICENCIA DE ASSOCIATED PRESS, PRÓRROGA ART. 52 LAASSP</t>
  </si>
  <si>
    <t xml:space="preserve">PATENTES, REGALÍAS Y OTROS (USO DE LICENCIA Y SOPORTE ORACLE) </t>
  </si>
  <si>
    <t xml:space="preserve">SERVICIO DE REPORTES ESTADÍSTICOS DE CONTENIDOS PUBLICADOS EN TIEMPO REAL A NIVEL INSTITUCIONAL, CON INTERPRETACIÓN DE RESULTADOS. </t>
  </si>
  <si>
    <t>MEMBRESIA PROMAX &amp; BDA  42</t>
  </si>
  <si>
    <t>SERVICIO DE ESTENOGRAFÍA (PRÓRROGA ART. 52 LAASSP)</t>
  </si>
  <si>
    <t>SERVICIO DE FOTOCOPIADO (PRÓRROGA ART. 52 LAASSP)</t>
  </si>
  <si>
    <t>INSCRIPCIÓN MERCADO MIPCOM</t>
  </si>
  <si>
    <t xml:space="preserve">MANTENIMIENTO Y CONSERVACIÓN DE EQUIPO Y HERRAMIENTAS (EQUIPO DE VESTUARIO Y MAQUILLAJE)                                          </t>
  </si>
  <si>
    <t>MANTENIMIENTO Y CONSERVACIÓN DE EQUIPO CENTRAL Y RADIOCOMUNICADORES KENWOOD. PRÓRROGA ART. 52 LAASSP</t>
  </si>
  <si>
    <t>RECARGA DE EXTINTORES (REPETIDORAS)</t>
  </si>
  <si>
    <t>RECARGA DE EXTINTORES (CARPIO)</t>
  </si>
  <si>
    <t>MANTENIMIENTO A MAQUINARIA Y EQUIPO DEL DEPARAMENTO DE OBRAS</t>
  </si>
  <si>
    <t>MANTENIMIENTO  Y CONSERVACIÓN DE EQUIPO Y HERRAMIENTAS DEL DEPARTAMENTO DE SERVICIOS GENERALES (REFRIGERACIÓN)</t>
  </si>
  <si>
    <t>MANTENIMIENTO A TORRES DE TRANSMISIÓN</t>
  </si>
  <si>
    <t>FUMIGACIÓN GENERAL Y ARCHIVO MUERTO (CARPIO)</t>
  </si>
  <si>
    <t>OTROS SERVICIOS DE FUMIGACIÓN (REPETIDORAS)</t>
  </si>
  <si>
    <t>SERVICIOS RELACIONADOS CON MONITOREO DE INFORMACIÓN EN MEDIOS MASIVOS. PRÓRROGA ART. 52 LAASSP</t>
  </si>
  <si>
    <t>ARRENDAMIENTO DE EQUIPO Y BIENES INFORMÁTICOS SERVICIO DE ARRENDAMIENTO DE EQUIPO DE CÓMPUTO CON SOPORTE TÉCNICO Y MANTENIMINETO 41-III  CONSAR PLURIANUAL - XEIPN-594-15 1 ENE AL 30 JUNIO 19</t>
  </si>
  <si>
    <t>MANTENIMIENTO Y CONSERVACIÓN DE BIENES INFORMÁTICOS. SERVICIO DE MANTENIMIENTO A EQUIPO DE CÓMPUTO CON ACTUALIZACIONES DE HARDWARE, REEMPLAZO DE PARTES, BASE DE STOCK DE EQUIPO DE PARTES.</t>
  </si>
  <si>
    <t>SERVICIOS DE MANTENIMIENTO Y  CONSERVACIÓN DE BIENES INFORMÁTICOS, MANTO EQUIPO DE RED. PRÓRROGA 1 ENE AL 28 FEB ART. 52 LAASSP</t>
  </si>
  <si>
    <t>MANTENIMIENTO Y CONSERVACIÓN DE OTROS EQUIPOS (CONTROL DE ACCESO Y REGISTRO DE PERSONAL) PR´RROGA DEL 1° ENE AL 28 FEB 2019 ART. 52 LAASSP</t>
  </si>
  <si>
    <t>PROGRAMA ANUAL DE ADQUISICIONES, ARRENDAMIENTOS Y SERVICIOS</t>
  </si>
  <si>
    <t>ESTACIÓN DE TELEVISIÓN XEIPN CANAL ONCE DEL DISTRITO FEDERAL</t>
  </si>
  <si>
    <t>TOTAL PRESUPUESTO ASIGNADO EN 2020</t>
  </si>
  <si>
    <t>Fuente: Reporte elaborado con base en la información proporcionada por la División de Planeación y Control Presupuestal,  a través de correo electrónico del 9 de enero de 2020.</t>
  </si>
  <si>
    <t>La información del presente Programa Anual de Adquisiciones, Arrendamientos y Servicios, para el ejercicio de 2020, tiene carácter informativo y no implica compromiso alguno de contratación, las adquisiciones, arrendamientos y servicios contenidas en el, podrán ser adicionadas, modificadas, suspendidas o canceladas sin responsabilidad alguna para la estación de televisión XE IPN Canal Once del Distrito Federal, de conformidad con lo establecido en el articulo 21 de la Ley de Adquisiciones, Arrendamientos y Servicios del Sector Publico.</t>
  </si>
  <si>
    <t>AGENCIA NOTICIOSA (THOMSON REUTERS)</t>
  </si>
  <si>
    <t>AGENCIA NOTICIOSA (THOMSON REUTERS) PRÒRRODA ARTÌCULO 52 LAASSP</t>
  </si>
  <si>
    <t>PAGO DE ARRENDAMIENTO DEL INMUEBLE (TERRENO) UBICADO EN EL CERRO TRES CUMBRES MUNICIPIO DE HUITZILAC DEL ESTADO DE MORELOS, EN EL QUE SE ENCUENTRA EN OPERACIÓN LA REPETIDORA DE LA ESTACIÓN DE TELEVISIÓN XEIPN-TV CANAL ONCE DEL DISTRITO FEDERAL</t>
  </si>
  <si>
    <t>PAGO DE CLASIFICACIÓN POR PARTE DE RTC - GOBERNACIÓN DE LOS PROGRAMAS ADQUIRIDOS QUE PUEDEN SER TRANSMITIDOS EN LA PANTALLA DE CANAL ONCE THE COLLECTION</t>
  </si>
  <si>
    <t>COPRODUCCIÓN DE LA SERIE "DINERO Y PODER" (9X51') 20A TEMPORADA</t>
  </si>
  <si>
    <t>PATENTES, REGALIAS Y OTROS DATAPROTECTION , ADOBE CC, AVAST, DROPBOX, WETRANSFER (USO DE LICENCIA INSTITUCIONAL)</t>
  </si>
  <si>
    <t>LICITACIÓN PÚBLICA</t>
  </si>
  <si>
    <t>SERVICIO DE MEDICIÓN DE AUDIENCIAS</t>
  </si>
  <si>
    <t>SERVICIO DE MONITOREO DE MEDIOS MASIVOS</t>
  </si>
  <si>
    <t>DISCOS COMPACTOS VÍRGENES (DVD Y CD)</t>
  </si>
  <si>
    <t>INSUMOS DE LIMPIEZA PRÓRROGA ARTÍCULO 52 LAASSP</t>
  </si>
  <si>
    <t>ALCOHOL ISOPROPILICO</t>
  </si>
  <si>
    <t>TELA POPELINA BLANCA</t>
  </si>
  <si>
    <t>SERVICIO DE CONDUCCIÓN  DE SEÑALES ANALÓGICAS (SERVICIOS DE INTERNET DEL, SAL, VBVO, CUL, MOCH, CUAUH, DGO, GPAL Y TIJ. ) PRÓRROGA ARTÍCULO 52 LAASSP</t>
  </si>
  <si>
    <t>ENLACE DE INTERNET DE 50 MBPS</t>
  </si>
  <si>
    <t>ENLACE DE INTERNET DE 50 MBPS. PRÓRROGA ARTÍCULO 52 DE LA LAASSP</t>
  </si>
  <si>
    <t>SERVIO DE INTERNET</t>
  </si>
  <si>
    <t xml:space="preserve">SERVICIO ADMINISTRADO DE HOSPEDAJE EN LA NUBE PARA MULTIPLATAFORMA Y PORTALES (AMPLIACIÓN XEIPN-923-16) </t>
  </si>
  <si>
    <t>ARRENDAMIENTO DE EQUIPO NO NUEVO DE DATOS DE RED ALÁMBRICA E INALÁMBRICA. AMPLIACIÓN XEIPN-1339-19</t>
  </si>
  <si>
    <t>ARRENDAMIENTO DE EQUIPO NO NUEVO DE CÓMPUTO, IMPRESIÓN Y ALMACENAMIENTO. AMPLIACIÓN XEIPN-1337-19</t>
  </si>
  <si>
    <t>ARRENDAMIENTO (SIN OPCIÓN A COMPRA) DE EQUIPO NO NUEVO DE CÓMPUTO, IMPRESIÓN Y ALMACENAMIENTO DE VIDEO. AMPLIACIÓN XEIPN-425-19</t>
  </si>
  <si>
    <t xml:space="preserve">ARRENDAMIENTO (SIN OPCIÓN A COMPRA) DE EQUIPO NO NUEVO DE CÓMPUTO, IMPRESIÓN Y ALMACENAMIENTO. </t>
  </si>
  <si>
    <t>ARRENDAMIENTO (SIN OPCIÓN A COMPRA) DE EQUIPO NUEVO DE CÓMPUTO, IMPRESIÓN Y ALMACENAMIENTO.</t>
  </si>
  <si>
    <t>SERVICIO DE ARRENDAMIENTO DE EQUIPO NO NUEVO DE DATOS DE RED ALAMBRICA E INALÁMBRICA QUE INCLUYE SOPORTE TÉCNICO Y MANTOS PREV Y CORRECTIVOS</t>
  </si>
  <si>
    <t>SERVICIO DE ARRENDAMIENTO DE EQUIPO NUEVO DE DATOS DE RED ALAMBRICA E INALÁMBRICA QUE INCLUYE SOPORTE TÉCNICO Y MANTOS PREV Y CORRECTIVOS</t>
  </si>
  <si>
    <t>ASEGURAMIENTO DE ACCIDENTES PERSONALES. PRÓRROGA ARTÍCULO 52 LAASSP</t>
  </si>
  <si>
    <t>ASEGURAMIENTO DE ACCIDENTES PERSONALES</t>
  </si>
  <si>
    <t>MANTENIMIENTO Y CONSERVACIÓN DE EQUIPO AIRE ACONDICIONADO</t>
  </si>
  <si>
    <t>MANTENIMIENTO  Y CONSERVACIÓN DE OTROS EQUIPOS (SUBESTACIONES)</t>
  </si>
  <si>
    <t>MANTENIMIENTO Y CONSERVACIÓN DE EQUIPO DEL TELEPUERTO SATELITAL (UP-LINK) PRÓRROGA ARTÍCULO 52 LAASSP</t>
  </si>
  <si>
    <t>MANTENIMIENTO Y CONSERVACIÓN DE EQUIPO DEL TELEPUERTO SATELITAL (UP-LINK)</t>
  </si>
  <si>
    <t>SERVICIOS DE MANTENIMIENTO Y  CONSERVACIÓN DE BIENES INFORMÁTICOS, MANTTO EQUIPO DE RED.</t>
  </si>
  <si>
    <t>POLIZA DE MANTENIMIENTO PALO ALTO</t>
  </si>
  <si>
    <t>POLIZA DE MANTENIMIENTO ANTISPAM</t>
  </si>
  <si>
    <t>TRATAMIENTO Y DISPOSICIÓN FINAL DE DESECHOS SÓLIDOS FEMENINOS (ART. 52 LAASSP)</t>
  </si>
  <si>
    <t>PRODUCTOS ALIMENTICIOS PARA EL PERSONAL EN LAS INSTALACIONES</t>
  </si>
  <si>
    <t>MATERIAL ELÉCTRICO PARA EL MTTO. DE LAS INSTALACIONES</t>
  </si>
  <si>
    <t>MATERIAL ELÉCTRICO Y ELECTRÓNICO PARA EQUIPO INFORMÁTICO</t>
  </si>
  <si>
    <t>PILA RECARGABLE AA ENERGIZER</t>
  </si>
  <si>
    <t>PILA RECARGABLE AAA ENERGIZER</t>
  </si>
  <si>
    <t>ARTÍCULOS PROMOCIONALES</t>
  </si>
  <si>
    <t>PAGO CUOTA DE VIGILANCIA Y MANTENIMIENTO AL CAMINO DE ACCESO A LA ESTACIÓN DE CANAL ONCE EN EL CERRO DEL CHIQUIHUITE</t>
  </si>
  <si>
    <t>MANTENIMIENTO Y CONSERVACIÓN DE EDIFICIOS</t>
  </si>
  <si>
    <t>SERVICIO DE JARDINERÍA PRÒRROGA ARTÌCULO 52 LAASSP</t>
  </si>
  <si>
    <t>SERVICIO DE MANTENIMIENTO A EQUIPO DE CÓMPUTO CON ACTUALIZACIONES DE HARDWARE, REEMPLAZO DE PARTES, BASE DE STOCK DE EQUIPO DE PARTES. AMPLIACIÓN XEIPN-473-19.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</si>
</sst>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6" x14ac:knownFonts="1">
    <font>
      <sz val="11"/>
      <color theme="1"/>
      <name val="Calibri"/>
      <family val="2"/>
      <scheme val="minor"/>
    </font>
    <font>
      <sz val="11"/>
      <color theme="1"/>
      <name val="Calibri"/>
      <family val="2"/>
      <scheme val="minor"/>
    </font>
    <font>
      <sz val="8"/>
      <name val="Arial"/>
      <family val="2"/>
    </font>
    <font>
      <b/>
      <sz val="8"/>
      <name val="Arial"/>
      <family val="2"/>
    </font>
    <font>
      <sz val="8"/>
      <color rgb="FFFF0000"/>
      <name val="Arial"/>
      <family val="2"/>
    </font>
    <font>
      <b/>
      <sz val="14"/>
      <name val="Arial"/>
      <family val="2"/>
    </font>
  </fonts>
  <fills count="4">
    <fill>
      <patternFill patternType="none"/>
    </fill>
    <fill>
      <patternFill patternType="gray125"/>
    </fill>
    <fill>
      <patternFill patternType="solid">
        <fgColor rgb="FFFFFF00"/>
        <bgColor indexed="64"/>
      </patternFill>
    </fill>
    <fill>
      <patternFill patternType="solid">
        <fgColor rgb="FFD9D9D9"/>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44" fontId="1" fillId="0" borderId="0" applyFont="0" applyFill="0" applyBorder="0" applyAlignment="0" applyProtection="0"/>
  </cellStyleXfs>
  <cellXfs count="61">
    <xf numFmtId="0" fontId="0" fillId="0" borderId="0" xfId="0"/>
    <xf numFmtId="0" fontId="4" fillId="0" borderId="5" xfId="0" applyFont="1" applyBorder="1" applyAlignment="1">
      <alignment horizontal="center" vertical="center"/>
    </xf>
    <xf numFmtId="0" fontId="4" fillId="0" borderId="6" xfId="0" applyFont="1" applyBorder="1" applyAlignment="1">
      <alignment horizontal="left" vertical="center" wrapText="1"/>
    </xf>
    <xf numFmtId="8" fontId="4" fillId="0" borderId="6" xfId="0" applyNumberFormat="1"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8" fontId="2" fillId="0" borderId="6" xfId="0" applyNumberFormat="1"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right" vertical="center" wrapText="1"/>
    </xf>
    <xf numFmtId="8" fontId="2" fillId="0" borderId="0" xfId="0" applyNumberFormat="1" applyFont="1" applyAlignment="1">
      <alignment horizontal="right" vertical="center"/>
    </xf>
    <xf numFmtId="0" fontId="3" fillId="0" borderId="0" xfId="0" applyFont="1" applyAlignment="1">
      <alignment horizontal="center" vertical="center"/>
    </xf>
    <xf numFmtId="0" fontId="2" fillId="0" borderId="0" xfId="0" applyFont="1"/>
    <xf numFmtId="0" fontId="2" fillId="0" borderId="0" xfId="0" applyFont="1" applyFill="1"/>
    <xf numFmtId="0" fontId="3" fillId="0" borderId="0" xfId="0" applyFont="1"/>
    <xf numFmtId="44" fontId="3" fillId="0" borderId="0" xfId="2" applyFo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44" fontId="2" fillId="0" borderId="0" xfId="0" applyNumberFormat="1" applyFont="1" applyAlignment="1">
      <alignment horizontal="right" vertical="center"/>
    </xf>
    <xf numFmtId="0" fontId="3" fillId="3" borderId="1"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5"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8" fontId="2" fillId="0" borderId="6" xfId="0" applyNumberFormat="1" applyFont="1" applyFill="1" applyBorder="1" applyAlignment="1">
      <alignment horizontal="right" vertical="center"/>
    </xf>
    <xf numFmtId="8" fontId="3" fillId="0" borderId="6" xfId="0" applyNumberFormat="1" applyFont="1" applyBorder="1" applyAlignment="1">
      <alignment horizontal="right" vertical="center"/>
    </xf>
    <xf numFmtId="10" fontId="3" fillId="0" borderId="6" xfId="0" applyNumberFormat="1" applyFont="1" applyBorder="1" applyAlignment="1">
      <alignment horizontal="center" vertical="center"/>
    </xf>
    <xf numFmtId="8" fontId="2" fillId="0" borderId="6" xfId="0" applyNumberFormat="1" applyFont="1" applyFill="1" applyBorder="1" applyAlignment="1">
      <alignment horizontal="right" vertical="center" wrapText="1"/>
    </xf>
    <xf numFmtId="8" fontId="2" fillId="0" borderId="6" xfId="0" applyNumberFormat="1" applyFont="1" applyBorder="1" applyAlignment="1">
      <alignment horizontal="right" vertical="center" wrapText="1"/>
    </xf>
    <xf numFmtId="0" fontId="2" fillId="0" borderId="6" xfId="0" applyFont="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right" vertical="center"/>
    </xf>
    <xf numFmtId="0" fontId="2" fillId="0" borderId="6" xfId="0" applyFont="1" applyFill="1" applyBorder="1" applyAlignment="1">
      <alignment horizontal="right" vertical="center" wrapText="1"/>
    </xf>
    <xf numFmtId="44" fontId="3" fillId="3" borderId="4" xfId="2" applyFont="1" applyFill="1" applyBorder="1" applyAlignment="1">
      <alignment vertical="center" wrapText="1"/>
    </xf>
    <xf numFmtId="10" fontId="3" fillId="3" borderId="2" xfId="2" applyNumberFormat="1"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0" xfId="0" applyFont="1" applyAlignment="1">
      <alignment horizontal="right" vertical="center"/>
    </xf>
    <xf numFmtId="44" fontId="3" fillId="0" borderId="0" xfId="2" applyFont="1" applyAlignment="1">
      <alignment horizontal="right" vertical="center"/>
    </xf>
    <xf numFmtId="0" fontId="3" fillId="0" borderId="2" xfId="0" applyFont="1" applyBorder="1" applyAlignment="1">
      <alignment horizontal="right" vertical="center"/>
    </xf>
    <xf numFmtId="0" fontId="2" fillId="0" borderId="0" xfId="0" applyFont="1" applyAlignment="1">
      <alignment horizontal="left"/>
    </xf>
    <xf numFmtId="44" fontId="2" fillId="0" borderId="0" xfId="2" applyFont="1" applyAlignment="1">
      <alignment horizontal="right" vertical="center"/>
    </xf>
    <xf numFmtId="44" fontId="3" fillId="0" borderId="0" xfId="0" applyNumberFormat="1" applyFont="1"/>
    <xf numFmtId="8" fontId="2" fillId="0" borderId="0" xfId="0" applyNumberFormat="1" applyFont="1"/>
    <xf numFmtId="8" fontId="3" fillId="3" borderId="4" xfId="2" applyNumberFormat="1" applyFont="1" applyFill="1" applyBorder="1" applyAlignment="1">
      <alignment vertical="center" wrapText="1"/>
    </xf>
    <xf numFmtId="0" fontId="4" fillId="0" borderId="6" xfId="0" applyFont="1" applyFill="1" applyBorder="1" applyAlignment="1">
      <alignment horizontal="left" vertical="center" wrapText="1"/>
    </xf>
    <xf numFmtId="0" fontId="4" fillId="0" borderId="6" xfId="0" applyFont="1" applyBorder="1" applyAlignment="1">
      <alignment horizontal="right" vertical="center" wrapText="1"/>
    </xf>
    <xf numFmtId="44" fontId="2" fillId="0" borderId="0" xfId="0" applyNumberFormat="1" applyFont="1"/>
    <xf numFmtId="44" fontId="3" fillId="3" borderId="4" xfId="2" applyFont="1" applyFill="1" applyBorder="1" applyAlignment="1">
      <alignment horizontal="right" vertical="center" wrapText="1"/>
    </xf>
    <xf numFmtId="44" fontId="3" fillId="0" borderId="4" xfId="2" applyFont="1" applyFill="1" applyBorder="1" applyAlignment="1">
      <alignment horizontal="right" vertical="center" wrapText="1"/>
    </xf>
    <xf numFmtId="0" fontId="3" fillId="3" borderId="2" xfId="0" applyFont="1" applyFill="1" applyBorder="1" applyAlignment="1">
      <alignment horizontal="right" vertical="center"/>
    </xf>
    <xf numFmtId="10" fontId="3" fillId="0" borderId="6" xfId="0" applyNumberFormat="1" applyFont="1" applyBorder="1" applyAlignment="1">
      <alignment horizontal="right" vertical="center"/>
    </xf>
    <xf numFmtId="10" fontId="3" fillId="3" borderId="2" xfId="2" applyNumberFormat="1" applyFont="1" applyFill="1" applyBorder="1" applyAlignment="1">
      <alignment horizontal="righ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3"/>
  <sheetViews>
    <sheetView topLeftCell="A7" zoomScale="140" zoomScaleNormal="140" workbookViewId="0">
      <selection activeCell="E19" sqref="E19"/>
    </sheetView>
  </sheetViews>
  <sheetFormatPr baseColWidth="10" defaultRowHeight="11.25" x14ac:dyDescent="0.2"/>
  <cols>
    <col min="1" max="1" width="11.42578125" style="12"/>
    <col min="2" max="2" width="6.7109375" style="16" customWidth="1"/>
    <col min="3" max="3" width="66.42578125" style="12" customWidth="1"/>
    <col min="4" max="5" width="12.5703125" style="18" bestFit="1" customWidth="1"/>
    <col min="6" max="6" width="12.5703125" style="18" customWidth="1"/>
    <col min="7" max="7" width="7" style="18" bestFit="1" customWidth="1"/>
    <col min="8" max="9" width="13.7109375" style="12" bestFit="1" customWidth="1"/>
    <col min="10" max="16384" width="11.42578125" style="12"/>
  </cols>
  <sheetData>
    <row r="2" spans="1:7" ht="18" x14ac:dyDescent="0.2">
      <c r="B2" s="55" t="s">
        <v>232</v>
      </c>
      <c r="C2" s="55"/>
      <c r="D2" s="55"/>
      <c r="E2" s="55"/>
      <c r="F2" s="55"/>
      <c r="G2" s="55"/>
    </row>
    <row r="3" spans="1:7" ht="18" x14ac:dyDescent="0.2">
      <c r="B3" s="55" t="s">
        <v>231</v>
      </c>
      <c r="C3" s="55"/>
      <c r="D3" s="55"/>
      <c r="E3" s="55"/>
      <c r="F3" s="55"/>
      <c r="G3" s="55"/>
    </row>
    <row r="4" spans="1:7" ht="18" x14ac:dyDescent="0.2">
      <c r="B4" s="55">
        <v>2020</v>
      </c>
      <c r="C4" s="55"/>
      <c r="D4" s="55"/>
      <c r="E4" s="55"/>
      <c r="F4" s="55"/>
      <c r="G4" s="55"/>
    </row>
    <row r="5" spans="1:7" ht="12" thickBot="1" x14ac:dyDescent="0.25"/>
    <row r="6" spans="1:7" s="11" customFormat="1" ht="12" thickBot="1" x14ac:dyDescent="0.3">
      <c r="B6" s="20" t="s">
        <v>87</v>
      </c>
      <c r="C6" s="23" t="s">
        <v>88</v>
      </c>
      <c r="D6" s="23" t="s">
        <v>89</v>
      </c>
      <c r="E6" s="24" t="s">
        <v>90</v>
      </c>
      <c r="F6" s="24" t="s">
        <v>91</v>
      </c>
      <c r="G6" s="24" t="s">
        <v>92</v>
      </c>
    </row>
    <row r="7" spans="1:7" s="14" customFormat="1" ht="15.75" customHeight="1" thickBot="1" x14ac:dyDescent="0.25">
      <c r="B7" s="58" t="s">
        <v>93</v>
      </c>
      <c r="C7" s="59"/>
      <c r="D7" s="59"/>
      <c r="E7" s="59"/>
      <c r="F7" s="59"/>
      <c r="G7" s="60"/>
    </row>
    <row r="8" spans="1:7" x14ac:dyDescent="0.2">
      <c r="A8" s="16">
        <v>0</v>
      </c>
      <c r="B8" s="4">
        <v>21501</v>
      </c>
      <c r="C8" s="5" t="s">
        <v>10</v>
      </c>
      <c r="D8" s="9"/>
      <c r="E8" s="6">
        <v>5300</v>
      </c>
      <c r="F8" s="6"/>
      <c r="G8" s="6"/>
    </row>
    <row r="9" spans="1:7" x14ac:dyDescent="0.2">
      <c r="A9" s="16">
        <v>1</v>
      </c>
      <c r="B9" s="4">
        <v>31101</v>
      </c>
      <c r="C9" s="5" t="s">
        <v>94</v>
      </c>
      <c r="D9" s="9"/>
      <c r="E9" s="6">
        <v>2890183.55</v>
      </c>
      <c r="F9" s="6"/>
      <c r="G9" s="6"/>
    </row>
    <row r="10" spans="1:7" x14ac:dyDescent="0.2">
      <c r="A10" s="16">
        <v>2</v>
      </c>
      <c r="B10" s="4">
        <v>31301</v>
      </c>
      <c r="C10" s="5" t="s">
        <v>95</v>
      </c>
      <c r="D10" s="9"/>
      <c r="E10" s="6">
        <v>439000</v>
      </c>
      <c r="F10" s="6"/>
      <c r="G10" s="6"/>
    </row>
    <row r="11" spans="1:7" x14ac:dyDescent="0.2">
      <c r="A11" s="16"/>
      <c r="B11" s="4">
        <v>31602</v>
      </c>
      <c r="C11" s="5" t="s">
        <v>78</v>
      </c>
      <c r="D11" s="9"/>
      <c r="E11" s="6">
        <f>+D12+D13+D14+D15+D16</f>
        <v>2610506.1799999997</v>
      </c>
      <c r="F11" s="6"/>
      <c r="G11" s="6"/>
    </row>
    <row r="12" spans="1:7" x14ac:dyDescent="0.2">
      <c r="A12" s="16">
        <v>3</v>
      </c>
      <c r="B12" s="4"/>
      <c r="C12" s="5" t="s">
        <v>187</v>
      </c>
      <c r="D12" s="25">
        <v>14555.68</v>
      </c>
      <c r="E12" s="7"/>
      <c r="F12" s="7"/>
      <c r="G12" s="7"/>
    </row>
    <row r="13" spans="1:7" x14ac:dyDescent="0.2">
      <c r="A13" s="16">
        <v>3</v>
      </c>
      <c r="B13" s="4"/>
      <c r="C13" s="5" t="s">
        <v>96</v>
      </c>
      <c r="D13" s="25">
        <v>155918.50000000003</v>
      </c>
      <c r="E13" s="7"/>
      <c r="F13" s="7"/>
      <c r="G13" s="7"/>
    </row>
    <row r="14" spans="1:7" ht="22.5" x14ac:dyDescent="0.2">
      <c r="A14" s="16">
        <v>4</v>
      </c>
      <c r="B14" s="4"/>
      <c r="C14" s="5" t="s">
        <v>47</v>
      </c>
      <c r="D14" s="6">
        <v>1863888</v>
      </c>
      <c r="E14" s="7"/>
      <c r="F14" s="7"/>
      <c r="G14" s="7"/>
    </row>
    <row r="15" spans="1:7" x14ac:dyDescent="0.2">
      <c r="A15" s="16">
        <v>5</v>
      </c>
      <c r="B15" s="4"/>
      <c r="C15" s="5" t="s">
        <v>48</v>
      </c>
      <c r="D15" s="6">
        <v>573504</v>
      </c>
      <c r="E15" s="7"/>
      <c r="F15" s="7"/>
      <c r="G15" s="7"/>
    </row>
    <row r="16" spans="1:7" ht="22.5" x14ac:dyDescent="0.2">
      <c r="A16" s="16">
        <v>6</v>
      </c>
      <c r="B16" s="4"/>
      <c r="C16" s="5" t="s">
        <v>97</v>
      </c>
      <c r="D16" s="6">
        <v>2640</v>
      </c>
      <c r="E16" s="7"/>
      <c r="F16" s="7"/>
      <c r="G16" s="7"/>
    </row>
    <row r="17" spans="1:10" ht="45" x14ac:dyDescent="0.2">
      <c r="A17" s="16">
        <v>7</v>
      </c>
      <c r="B17" s="4">
        <v>32101</v>
      </c>
      <c r="C17" s="5" t="s">
        <v>238</v>
      </c>
      <c r="D17" s="7"/>
      <c r="E17" s="6">
        <v>168576</v>
      </c>
      <c r="F17" s="6"/>
      <c r="G17" s="6"/>
    </row>
    <row r="18" spans="1:10" x14ac:dyDescent="0.2">
      <c r="A18" s="16"/>
      <c r="B18" s="4">
        <v>39202</v>
      </c>
      <c r="C18" s="5" t="s">
        <v>21</v>
      </c>
      <c r="D18" s="9"/>
      <c r="E18" s="6">
        <f>+D19+D20+D21+D22</f>
        <v>949025.45993600017</v>
      </c>
      <c r="F18" s="6"/>
      <c r="G18" s="6"/>
    </row>
    <row r="19" spans="1:10" ht="33.75" x14ac:dyDescent="0.2">
      <c r="A19" s="16">
        <v>9</v>
      </c>
      <c r="B19" s="4"/>
      <c r="C19" s="5" t="s">
        <v>239</v>
      </c>
      <c r="D19" s="6">
        <v>9955.8399999999983</v>
      </c>
      <c r="E19" s="6"/>
      <c r="F19" s="6"/>
      <c r="G19" s="6"/>
    </row>
    <row r="20" spans="1:10" ht="56.25" x14ac:dyDescent="0.2">
      <c r="A20" s="16">
        <v>11</v>
      </c>
      <c r="B20" s="4"/>
      <c r="C20" s="5" t="s">
        <v>98</v>
      </c>
      <c r="D20" s="6">
        <v>496337.06</v>
      </c>
      <c r="E20" s="7"/>
      <c r="F20" s="7"/>
      <c r="G20" s="7"/>
    </row>
    <row r="21" spans="1:10" x14ac:dyDescent="0.2">
      <c r="A21" s="16">
        <v>10</v>
      </c>
      <c r="B21" s="4"/>
      <c r="C21" s="5" t="s">
        <v>22</v>
      </c>
      <c r="D21" s="6">
        <v>394020.99993600004</v>
      </c>
      <c r="E21" s="7"/>
      <c r="F21" s="7"/>
      <c r="G21" s="7"/>
    </row>
    <row r="22" spans="1:10" ht="12" thickBot="1" x14ac:dyDescent="0.25">
      <c r="A22" s="16">
        <v>9</v>
      </c>
      <c r="B22" s="4"/>
      <c r="C22" s="5" t="s">
        <v>99</v>
      </c>
      <c r="D22" s="6">
        <f>58667.4-9955.84</f>
        <v>48711.56</v>
      </c>
      <c r="E22" s="7"/>
      <c r="F22" s="26">
        <f>SUM(E8:E22)</f>
        <v>7062591.1899359999</v>
      </c>
      <c r="G22" s="27">
        <v>2.46E-2</v>
      </c>
    </row>
    <row r="23" spans="1:10" s="11" customFormat="1" ht="12" thickBot="1" x14ac:dyDescent="0.3">
      <c r="A23" s="16"/>
      <c r="B23" s="20" t="s">
        <v>87</v>
      </c>
      <c r="C23" s="23" t="s">
        <v>88</v>
      </c>
      <c r="D23" s="23" t="s">
        <v>89</v>
      </c>
      <c r="E23" s="24" t="s">
        <v>90</v>
      </c>
      <c r="F23" s="24" t="s">
        <v>91</v>
      </c>
      <c r="G23" s="24" t="s">
        <v>92</v>
      </c>
    </row>
    <row r="24" spans="1:10" s="14" customFormat="1" ht="15" customHeight="1" thickBot="1" x14ac:dyDescent="0.25">
      <c r="A24" s="16"/>
      <c r="B24" s="58" t="s">
        <v>100</v>
      </c>
      <c r="C24" s="59"/>
      <c r="D24" s="59"/>
      <c r="E24" s="59"/>
      <c r="F24" s="59"/>
      <c r="G24" s="60"/>
    </row>
    <row r="25" spans="1:10" x14ac:dyDescent="0.2">
      <c r="A25" s="16"/>
      <c r="B25" s="8">
        <v>21501</v>
      </c>
      <c r="C25" s="5" t="s">
        <v>36</v>
      </c>
      <c r="D25" s="9"/>
      <c r="E25" s="6">
        <v>0</v>
      </c>
      <c r="F25" s="6"/>
      <c r="G25" s="6"/>
    </row>
    <row r="26" spans="1:10" x14ac:dyDescent="0.2">
      <c r="A26" s="16"/>
      <c r="B26" s="8">
        <v>31602</v>
      </c>
      <c r="C26" s="5" t="s">
        <v>78</v>
      </c>
      <c r="D26" s="9"/>
      <c r="E26" s="6">
        <f>+D27+D28+D29+D30+D31</f>
        <v>2805525.82</v>
      </c>
      <c r="F26" s="6"/>
      <c r="G26" s="6"/>
      <c r="I26" s="44"/>
    </row>
    <row r="27" spans="1:10" x14ac:dyDescent="0.2">
      <c r="A27" s="16">
        <v>3</v>
      </c>
      <c r="B27" s="8"/>
      <c r="C27" s="5" t="s">
        <v>78</v>
      </c>
      <c r="D27" s="25">
        <v>225549.90999999968</v>
      </c>
      <c r="E27" s="6"/>
      <c r="F27" s="6"/>
      <c r="G27" s="6"/>
      <c r="I27" s="44"/>
      <c r="J27" s="44"/>
    </row>
    <row r="28" spans="1:10" x14ac:dyDescent="0.2">
      <c r="A28" s="16">
        <v>3</v>
      </c>
      <c r="B28" s="8"/>
      <c r="C28" s="5" t="s">
        <v>237</v>
      </c>
      <c r="D28" s="25">
        <v>170088.91</v>
      </c>
      <c r="E28" s="6"/>
      <c r="F28" s="6"/>
      <c r="G28" s="6"/>
    </row>
    <row r="29" spans="1:10" x14ac:dyDescent="0.2">
      <c r="A29" s="16">
        <v>3</v>
      </c>
      <c r="B29" s="4"/>
      <c r="C29" s="5" t="s">
        <v>236</v>
      </c>
      <c r="D29" s="25">
        <v>1964524.4300000002</v>
      </c>
      <c r="E29" s="7"/>
      <c r="F29" s="7"/>
      <c r="G29" s="7"/>
    </row>
    <row r="30" spans="1:10" ht="12.75" customHeight="1" x14ac:dyDescent="0.2">
      <c r="A30" s="16">
        <v>3</v>
      </c>
      <c r="B30" s="4"/>
      <c r="C30" s="5" t="s">
        <v>188</v>
      </c>
      <c r="D30" s="28">
        <v>37278.629999999997</v>
      </c>
      <c r="E30" s="7"/>
      <c r="F30" s="7"/>
      <c r="G30" s="7"/>
    </row>
    <row r="31" spans="1:10" x14ac:dyDescent="0.2">
      <c r="A31" s="16">
        <v>3</v>
      </c>
      <c r="B31" s="4"/>
      <c r="C31" s="5" t="s">
        <v>101</v>
      </c>
      <c r="D31" s="28">
        <v>408083.93999999994</v>
      </c>
      <c r="E31" s="7"/>
      <c r="F31" s="7"/>
      <c r="G31" s="7"/>
    </row>
    <row r="32" spans="1:10" ht="33.75" x14ac:dyDescent="0.2">
      <c r="A32" s="16"/>
      <c r="B32" s="8">
        <v>32301</v>
      </c>
      <c r="C32" s="5" t="s">
        <v>227</v>
      </c>
      <c r="D32" s="9"/>
      <c r="E32" s="6">
        <v>442767.35999999999</v>
      </c>
      <c r="F32" s="6"/>
      <c r="G32" s="6"/>
    </row>
    <row r="33" spans="1:7" ht="22.5" x14ac:dyDescent="0.2">
      <c r="A33" s="16">
        <v>14</v>
      </c>
      <c r="B33" s="4">
        <v>32502</v>
      </c>
      <c r="C33" s="5" t="s">
        <v>102</v>
      </c>
      <c r="D33" s="29"/>
      <c r="E33" s="6">
        <v>3021678.96</v>
      </c>
      <c r="F33" s="6"/>
      <c r="G33" s="6"/>
    </row>
    <row r="34" spans="1:7" x14ac:dyDescent="0.2">
      <c r="A34" s="16"/>
      <c r="B34" s="4">
        <v>32701</v>
      </c>
      <c r="C34" s="5" t="s">
        <v>103</v>
      </c>
      <c r="D34" s="29"/>
      <c r="E34" s="6">
        <f>+D35+D36+D37+D48+D38+D39+D40+D41+D42+D43+D44+D45+D46+D47+D49</f>
        <v>37420696.359999999</v>
      </c>
      <c r="F34" s="6"/>
      <c r="G34" s="6"/>
    </row>
    <row r="35" spans="1:7" ht="22.5" x14ac:dyDescent="0.2">
      <c r="A35" s="16"/>
      <c r="B35" s="4"/>
      <c r="C35" s="5" t="s">
        <v>189</v>
      </c>
      <c r="D35" s="6">
        <v>0</v>
      </c>
      <c r="E35" s="7"/>
      <c r="F35" s="7"/>
      <c r="G35" s="7"/>
    </row>
    <row r="36" spans="1:7" x14ac:dyDescent="0.2">
      <c r="A36" s="16">
        <v>28</v>
      </c>
      <c r="B36" s="4"/>
      <c r="C36" s="5" t="s">
        <v>109</v>
      </c>
      <c r="D36" s="6">
        <v>34031456.699999996</v>
      </c>
      <c r="E36" s="7"/>
      <c r="F36" s="7"/>
      <c r="G36" s="7"/>
    </row>
    <row r="37" spans="1:7" x14ac:dyDescent="0.2">
      <c r="A37" s="16">
        <v>22</v>
      </c>
      <c r="B37" s="4"/>
      <c r="C37" s="5" t="s">
        <v>240</v>
      </c>
      <c r="D37" s="6">
        <v>737016.57</v>
      </c>
      <c r="E37" s="7"/>
      <c r="F37" s="7"/>
      <c r="G37" s="7"/>
    </row>
    <row r="38" spans="1:7" ht="33.75" x14ac:dyDescent="0.2">
      <c r="A38" s="16"/>
      <c r="B38" s="4"/>
      <c r="C38" s="5" t="s">
        <v>208</v>
      </c>
      <c r="D38" s="6">
        <v>0</v>
      </c>
      <c r="E38" s="7"/>
      <c r="F38" s="7"/>
      <c r="G38" s="7"/>
    </row>
    <row r="39" spans="1:7" ht="22.5" x14ac:dyDescent="0.2">
      <c r="A39" s="16">
        <v>29</v>
      </c>
      <c r="B39" s="4"/>
      <c r="C39" s="5" t="s">
        <v>104</v>
      </c>
      <c r="D39" s="6">
        <v>51040</v>
      </c>
      <c r="E39" s="7"/>
      <c r="F39" s="7"/>
      <c r="G39" s="7"/>
    </row>
    <row r="40" spans="1:7" ht="51.75" customHeight="1" x14ac:dyDescent="0.2">
      <c r="A40" s="16">
        <v>19</v>
      </c>
      <c r="B40" s="4"/>
      <c r="C40" s="5" t="s">
        <v>105</v>
      </c>
      <c r="D40" s="6">
        <v>440780</v>
      </c>
      <c r="E40" s="7"/>
      <c r="F40" s="7"/>
      <c r="G40" s="7"/>
    </row>
    <row r="41" spans="1:7" ht="51.75" customHeight="1" x14ac:dyDescent="0.2">
      <c r="A41" s="16"/>
      <c r="B41" s="4"/>
      <c r="C41" s="5" t="s">
        <v>209</v>
      </c>
      <c r="D41" s="6">
        <v>0</v>
      </c>
      <c r="E41" s="7"/>
      <c r="F41" s="7"/>
      <c r="G41" s="7"/>
    </row>
    <row r="42" spans="1:7" ht="45" x14ac:dyDescent="0.2">
      <c r="A42" s="16">
        <v>18</v>
      </c>
      <c r="B42" s="4"/>
      <c r="C42" s="5" t="s">
        <v>106</v>
      </c>
      <c r="D42" s="6">
        <v>98379</v>
      </c>
      <c r="E42" s="7"/>
      <c r="F42" s="7"/>
      <c r="G42" s="7"/>
    </row>
    <row r="43" spans="1:7" ht="33.75" x14ac:dyDescent="0.2">
      <c r="A43" s="16">
        <v>20</v>
      </c>
      <c r="B43" s="4"/>
      <c r="C43" s="5" t="s">
        <v>107</v>
      </c>
      <c r="D43" s="6">
        <v>682407</v>
      </c>
      <c r="E43" s="7"/>
      <c r="F43" s="7"/>
      <c r="G43" s="7"/>
    </row>
    <row r="44" spans="1:7" x14ac:dyDescent="0.2">
      <c r="A44" s="16">
        <v>16</v>
      </c>
      <c r="B44" s="4"/>
      <c r="C44" s="5" t="s">
        <v>210</v>
      </c>
      <c r="D44" s="6">
        <v>74898.39</v>
      </c>
      <c r="E44" s="7"/>
      <c r="F44" s="7"/>
      <c r="G44" s="7"/>
    </row>
    <row r="45" spans="1:7" x14ac:dyDescent="0.2">
      <c r="A45" s="16">
        <v>16</v>
      </c>
      <c r="B45" s="4"/>
      <c r="C45" s="5" t="s">
        <v>108</v>
      </c>
      <c r="D45" s="6">
        <v>845803.77</v>
      </c>
      <c r="E45" s="7"/>
      <c r="F45" s="7"/>
      <c r="G45" s="7"/>
    </row>
    <row r="46" spans="1:7" ht="22.5" x14ac:dyDescent="0.2">
      <c r="A46" s="16"/>
      <c r="B46" s="4"/>
      <c r="C46" s="5" t="s">
        <v>16</v>
      </c>
      <c r="D46" s="6">
        <v>0</v>
      </c>
      <c r="E46" s="7"/>
      <c r="F46" s="7"/>
      <c r="G46" s="7"/>
    </row>
    <row r="47" spans="1:7" ht="22.5" x14ac:dyDescent="0.2">
      <c r="A47" s="16"/>
      <c r="B47" s="4"/>
      <c r="C47" s="5" t="s">
        <v>17</v>
      </c>
      <c r="D47" s="6">
        <v>0</v>
      </c>
      <c r="E47" s="7"/>
      <c r="F47" s="7"/>
      <c r="G47" s="7"/>
    </row>
    <row r="48" spans="1:7" x14ac:dyDescent="0.2">
      <c r="A48" s="16">
        <v>21</v>
      </c>
      <c r="B48" s="4"/>
      <c r="C48" s="5" t="s">
        <v>28</v>
      </c>
      <c r="D48" s="6">
        <v>166000</v>
      </c>
      <c r="E48" s="7"/>
      <c r="F48" s="7"/>
      <c r="G48" s="7"/>
    </row>
    <row r="49" spans="1:8" x14ac:dyDescent="0.2">
      <c r="A49" s="16">
        <v>17</v>
      </c>
      <c r="B49" s="4"/>
      <c r="C49" s="5" t="s">
        <v>211</v>
      </c>
      <c r="D49" s="6">
        <v>292914.93</v>
      </c>
      <c r="E49" s="7"/>
      <c r="F49" s="7"/>
      <c r="G49" s="7"/>
    </row>
    <row r="50" spans="1:8" x14ac:dyDescent="0.2">
      <c r="A50" s="16"/>
      <c r="B50" s="4">
        <v>33302</v>
      </c>
      <c r="C50" s="5" t="s">
        <v>110</v>
      </c>
      <c r="D50" s="6"/>
      <c r="E50" s="6">
        <v>0</v>
      </c>
      <c r="F50" s="6"/>
      <c r="G50" s="6"/>
    </row>
    <row r="51" spans="1:8" x14ac:dyDescent="0.2">
      <c r="A51" s="16">
        <v>30</v>
      </c>
      <c r="B51" s="4">
        <v>33303</v>
      </c>
      <c r="C51" s="5" t="s">
        <v>111</v>
      </c>
      <c r="D51" s="6"/>
      <c r="E51" s="6">
        <v>86275</v>
      </c>
      <c r="F51" s="6"/>
      <c r="G51" s="6"/>
    </row>
    <row r="52" spans="1:8" x14ac:dyDescent="0.2">
      <c r="A52" s="16"/>
      <c r="B52" s="4">
        <v>33602</v>
      </c>
      <c r="C52" s="5"/>
      <c r="D52" s="6"/>
      <c r="E52" s="6">
        <f>+D53+D54</f>
        <v>387775.56</v>
      </c>
      <c r="F52" s="6"/>
      <c r="G52" s="6"/>
    </row>
    <row r="53" spans="1:8" x14ac:dyDescent="0.2">
      <c r="A53" s="16"/>
      <c r="B53" s="4"/>
      <c r="C53" s="5" t="s">
        <v>216</v>
      </c>
      <c r="D53" s="6">
        <v>0</v>
      </c>
      <c r="E53" s="6"/>
      <c r="F53" s="6"/>
      <c r="G53" s="6"/>
    </row>
    <row r="54" spans="1:8" ht="22.5" x14ac:dyDescent="0.2">
      <c r="A54" s="16">
        <v>173</v>
      </c>
      <c r="B54" s="4"/>
      <c r="C54" s="5" t="s">
        <v>277</v>
      </c>
      <c r="D54" s="6">
        <v>387775.56</v>
      </c>
      <c r="E54" s="6"/>
      <c r="F54" s="6"/>
      <c r="G54" s="6"/>
    </row>
    <row r="55" spans="1:8" x14ac:dyDescent="0.2">
      <c r="A55" s="16"/>
      <c r="B55" s="4">
        <v>33901</v>
      </c>
      <c r="C55" s="5" t="s">
        <v>112</v>
      </c>
      <c r="D55" s="9"/>
      <c r="E55" s="6">
        <f>+D56+D57</f>
        <v>200153952.19999999</v>
      </c>
      <c r="F55" s="6"/>
      <c r="G55" s="6"/>
    </row>
    <row r="56" spans="1:8" ht="39" customHeight="1" x14ac:dyDescent="0.2">
      <c r="A56" s="16"/>
      <c r="B56" s="4"/>
      <c r="C56" s="5" t="s">
        <v>190</v>
      </c>
      <c r="D56" s="6">
        <v>0</v>
      </c>
      <c r="E56" s="7"/>
      <c r="F56" s="7"/>
      <c r="G56" s="7"/>
    </row>
    <row r="57" spans="1:8" ht="33.75" x14ac:dyDescent="0.2">
      <c r="A57" s="16">
        <v>31</v>
      </c>
      <c r="B57" s="4"/>
      <c r="C57" s="5" t="s">
        <v>113</v>
      </c>
      <c r="D57" s="6">
        <v>200153952.19999999</v>
      </c>
      <c r="E57" s="6"/>
      <c r="F57" s="6"/>
      <c r="G57" s="6"/>
    </row>
    <row r="58" spans="1:8" x14ac:dyDescent="0.2">
      <c r="A58" s="16"/>
      <c r="B58" s="4">
        <v>35701</v>
      </c>
      <c r="C58" s="5" t="s">
        <v>85</v>
      </c>
      <c r="D58" s="6"/>
      <c r="E58" s="6">
        <f>+D59+D60+D61+D62+D63</f>
        <v>848361</v>
      </c>
      <c r="F58" s="6"/>
      <c r="G58" s="6"/>
    </row>
    <row r="59" spans="1:8" x14ac:dyDescent="0.2">
      <c r="A59" s="16">
        <v>32</v>
      </c>
      <c r="B59" s="4"/>
      <c r="C59" s="5" t="s">
        <v>191</v>
      </c>
      <c r="D59" s="6">
        <v>23358.920000000002</v>
      </c>
      <c r="E59" s="6"/>
      <c r="F59" s="6"/>
      <c r="G59" s="6"/>
    </row>
    <row r="60" spans="1:8" x14ac:dyDescent="0.2">
      <c r="A60" s="16">
        <v>32</v>
      </c>
      <c r="B60" s="4"/>
      <c r="C60" s="5" t="s">
        <v>114</v>
      </c>
      <c r="D60" s="6">
        <v>182768.08</v>
      </c>
      <c r="E60" s="29"/>
      <c r="F60" s="29"/>
      <c r="G60" s="29"/>
      <c r="H60" s="44"/>
    </row>
    <row r="61" spans="1:8" x14ac:dyDescent="0.2">
      <c r="A61" s="16">
        <v>32</v>
      </c>
      <c r="B61" s="4"/>
      <c r="C61" s="5" t="s">
        <v>192</v>
      </c>
      <c r="D61" s="6">
        <v>15317.36</v>
      </c>
      <c r="E61" s="29"/>
      <c r="F61" s="29"/>
      <c r="G61" s="29"/>
    </row>
    <row r="62" spans="1:8" x14ac:dyDescent="0.2">
      <c r="A62" s="16">
        <v>32</v>
      </c>
      <c r="B62" s="4"/>
      <c r="C62" s="5" t="s">
        <v>115</v>
      </c>
      <c r="D62" s="6">
        <v>90555.64</v>
      </c>
      <c r="E62" s="29"/>
      <c r="F62" s="29"/>
      <c r="G62" s="29"/>
      <c r="H62" s="44"/>
    </row>
    <row r="63" spans="1:8" x14ac:dyDescent="0.2">
      <c r="A63" s="16">
        <v>77</v>
      </c>
      <c r="B63" s="4"/>
      <c r="C63" s="31" t="s">
        <v>69</v>
      </c>
      <c r="D63" s="6">
        <v>536361</v>
      </c>
      <c r="E63" s="29"/>
      <c r="F63" s="29"/>
      <c r="G63" s="29"/>
      <c r="H63" s="44"/>
    </row>
    <row r="64" spans="1:8" ht="34.5" thickBot="1" x14ac:dyDescent="0.25">
      <c r="A64" s="16">
        <v>33</v>
      </c>
      <c r="B64" s="4">
        <v>36101</v>
      </c>
      <c r="C64" s="5" t="s">
        <v>116</v>
      </c>
      <c r="D64" s="6"/>
      <c r="E64" s="6">
        <v>2000000</v>
      </c>
      <c r="F64" s="26">
        <f>SUM(E25:E64)</f>
        <v>247167032.25999999</v>
      </c>
      <c r="G64" s="27">
        <v>0.8236</v>
      </c>
    </row>
    <row r="65" spans="1:7" s="11" customFormat="1" ht="12" thickBot="1" x14ac:dyDescent="0.3">
      <c r="A65" s="16"/>
      <c r="B65" s="20" t="s">
        <v>87</v>
      </c>
      <c r="C65" s="23" t="s">
        <v>88</v>
      </c>
      <c r="D65" s="23" t="s">
        <v>89</v>
      </c>
      <c r="E65" s="24" t="s">
        <v>90</v>
      </c>
      <c r="F65" s="24" t="s">
        <v>91</v>
      </c>
      <c r="G65" s="24" t="s">
        <v>92</v>
      </c>
    </row>
    <row r="66" spans="1:7" s="14" customFormat="1" ht="15.75" customHeight="1" thickBot="1" x14ac:dyDescent="0.25">
      <c r="A66" s="16"/>
      <c r="B66" s="58" t="s">
        <v>242</v>
      </c>
      <c r="C66" s="59"/>
      <c r="D66" s="59"/>
      <c r="E66" s="59"/>
      <c r="F66" s="59"/>
      <c r="G66" s="60"/>
    </row>
    <row r="67" spans="1:7" ht="22.5" x14ac:dyDescent="0.2">
      <c r="A67" s="16">
        <v>65</v>
      </c>
      <c r="B67" s="4">
        <v>32301</v>
      </c>
      <c r="C67" s="5" t="s">
        <v>256</v>
      </c>
      <c r="D67" s="6"/>
      <c r="E67" s="6">
        <v>150968.20000000001</v>
      </c>
      <c r="F67" s="26"/>
      <c r="G67" s="27"/>
    </row>
    <row r="68" spans="1:7" x14ac:dyDescent="0.2">
      <c r="A68" s="16"/>
      <c r="B68" s="4">
        <v>34501</v>
      </c>
      <c r="C68" s="5" t="s">
        <v>196</v>
      </c>
      <c r="D68" s="6"/>
      <c r="E68" s="6">
        <f>+D69+D70+D71+D72</f>
        <v>3500000</v>
      </c>
      <c r="F68" s="26"/>
      <c r="G68" s="27"/>
    </row>
    <row r="69" spans="1:7" x14ac:dyDescent="0.2">
      <c r="A69" s="16">
        <v>72</v>
      </c>
      <c r="B69" s="4"/>
      <c r="C69" s="5" t="s">
        <v>197</v>
      </c>
      <c r="D69" s="6">
        <v>335377.34000000003</v>
      </c>
      <c r="E69" s="6"/>
      <c r="F69" s="26"/>
      <c r="G69" s="27"/>
    </row>
    <row r="70" spans="1:7" x14ac:dyDescent="0.2">
      <c r="A70" s="16">
        <v>72</v>
      </c>
      <c r="B70" s="4"/>
      <c r="C70" s="5" t="s">
        <v>199</v>
      </c>
      <c r="D70" s="6">
        <v>2664622.66</v>
      </c>
      <c r="E70" s="6"/>
      <c r="F70" s="26"/>
      <c r="G70" s="27"/>
    </row>
    <row r="71" spans="1:7" x14ac:dyDescent="0.2">
      <c r="A71" s="16">
        <v>73</v>
      </c>
      <c r="B71" s="4"/>
      <c r="C71" s="5" t="s">
        <v>198</v>
      </c>
      <c r="D71" s="6">
        <v>60479.460000000006</v>
      </c>
      <c r="E71" s="6"/>
      <c r="F71" s="26"/>
      <c r="G71" s="27"/>
    </row>
    <row r="72" spans="1:7" x14ac:dyDescent="0.2">
      <c r="A72" s="16">
        <v>73</v>
      </c>
      <c r="B72" s="4"/>
      <c r="C72" s="5" t="s">
        <v>200</v>
      </c>
      <c r="D72" s="6">
        <v>439520.54</v>
      </c>
      <c r="E72" s="6"/>
      <c r="F72" s="26"/>
      <c r="G72" s="27"/>
    </row>
    <row r="73" spans="1:7" x14ac:dyDescent="0.2">
      <c r="A73" s="16"/>
      <c r="B73" s="4">
        <v>36901</v>
      </c>
      <c r="C73" s="5" t="s">
        <v>179</v>
      </c>
      <c r="D73" s="9"/>
      <c r="E73" s="6">
        <f>+D74+D75</f>
        <v>1357200</v>
      </c>
      <c r="F73" s="6"/>
      <c r="G73" s="6"/>
    </row>
    <row r="74" spans="1:7" x14ac:dyDescent="0.2">
      <c r="A74" s="16">
        <v>34</v>
      </c>
      <c r="B74" s="4"/>
      <c r="C74" s="5" t="s">
        <v>243</v>
      </c>
      <c r="D74" s="6">
        <v>1044000</v>
      </c>
      <c r="E74" s="6"/>
      <c r="F74" s="6"/>
      <c r="G74" s="6"/>
    </row>
    <row r="75" spans="1:7" x14ac:dyDescent="0.2">
      <c r="A75" s="16">
        <v>35</v>
      </c>
      <c r="B75" s="4"/>
      <c r="C75" s="5" t="s">
        <v>244</v>
      </c>
      <c r="D75" s="6">
        <v>313200</v>
      </c>
      <c r="E75" s="6"/>
      <c r="F75" s="6"/>
      <c r="G75" s="27"/>
    </row>
    <row r="76" spans="1:7" x14ac:dyDescent="0.2">
      <c r="A76" s="16"/>
      <c r="B76" s="4">
        <v>39602</v>
      </c>
      <c r="C76" s="5" t="s">
        <v>86</v>
      </c>
      <c r="D76" s="6"/>
      <c r="E76" s="6">
        <f>+D77+D78</f>
        <v>96000</v>
      </c>
      <c r="F76" s="26"/>
      <c r="G76" s="27"/>
    </row>
    <row r="77" spans="1:7" x14ac:dyDescent="0.2">
      <c r="A77" s="16">
        <v>74</v>
      </c>
      <c r="B77" s="4"/>
      <c r="C77" s="5" t="s">
        <v>261</v>
      </c>
      <c r="D77" s="6">
        <v>11167.38</v>
      </c>
      <c r="E77" s="6"/>
      <c r="F77" s="26"/>
      <c r="G77" s="27"/>
    </row>
    <row r="78" spans="1:7" ht="12" thickBot="1" x14ac:dyDescent="0.25">
      <c r="A78" s="16">
        <v>74</v>
      </c>
      <c r="B78" s="4"/>
      <c r="C78" s="5" t="s">
        <v>262</v>
      </c>
      <c r="D78" s="6">
        <v>84832.62</v>
      </c>
      <c r="E78" s="6"/>
      <c r="F78" s="26">
        <f>SUM(E67:E78)</f>
        <v>5104168.2</v>
      </c>
      <c r="G78" s="27"/>
    </row>
    <row r="79" spans="1:7" s="11" customFormat="1" ht="12" thickBot="1" x14ac:dyDescent="0.3">
      <c r="A79" s="16"/>
      <c r="B79" s="20" t="s">
        <v>87</v>
      </c>
      <c r="C79" s="23" t="s">
        <v>88</v>
      </c>
      <c r="D79" s="23" t="s">
        <v>89</v>
      </c>
      <c r="E79" s="24" t="s">
        <v>90</v>
      </c>
      <c r="F79" s="24" t="s">
        <v>91</v>
      </c>
      <c r="G79" s="24" t="s">
        <v>92</v>
      </c>
    </row>
    <row r="80" spans="1:7" s="14" customFormat="1" ht="15.75" customHeight="1" thickBot="1" x14ac:dyDescent="0.25">
      <c r="A80" s="16"/>
      <c r="B80" s="58" t="s">
        <v>117</v>
      </c>
      <c r="C80" s="59"/>
      <c r="D80" s="59"/>
      <c r="E80" s="59"/>
      <c r="F80" s="59"/>
      <c r="G80" s="60"/>
    </row>
    <row r="81" spans="1:7" ht="22.5" x14ac:dyDescent="0.2">
      <c r="A81" s="16"/>
      <c r="B81" s="4">
        <v>21401</v>
      </c>
      <c r="C81" s="5" t="s">
        <v>193</v>
      </c>
      <c r="D81" s="9"/>
      <c r="E81" s="6">
        <f>+D82+D83</f>
        <v>3542328.98</v>
      </c>
      <c r="F81" s="6"/>
      <c r="G81" s="6"/>
    </row>
    <row r="82" spans="1:7" x14ac:dyDescent="0.2">
      <c r="A82" s="16">
        <v>36</v>
      </c>
      <c r="B82" s="4"/>
      <c r="C82" s="5" t="s">
        <v>194</v>
      </c>
      <c r="D82" s="6">
        <v>1205508.98</v>
      </c>
      <c r="E82" s="6"/>
      <c r="F82" s="6"/>
      <c r="G82" s="6"/>
    </row>
    <row r="83" spans="1:7" ht="22.5" x14ac:dyDescent="0.2">
      <c r="A83" s="16">
        <v>37</v>
      </c>
      <c r="B83" s="4"/>
      <c r="C83" s="5" t="s">
        <v>32</v>
      </c>
      <c r="D83" s="6">
        <v>2336820</v>
      </c>
      <c r="E83" s="6"/>
      <c r="F83" s="6"/>
      <c r="G83" s="6"/>
    </row>
    <row r="84" spans="1:7" x14ac:dyDescent="0.2">
      <c r="A84" s="16"/>
      <c r="B84" s="4">
        <v>21601</v>
      </c>
      <c r="C84" s="5" t="s">
        <v>42</v>
      </c>
      <c r="D84" s="6"/>
      <c r="E84" s="6">
        <f>+D85+D86</f>
        <v>480000</v>
      </c>
      <c r="F84" s="6"/>
      <c r="G84" s="6"/>
    </row>
    <row r="85" spans="1:7" x14ac:dyDescent="0.2">
      <c r="A85" s="16">
        <v>46</v>
      </c>
      <c r="B85" s="4"/>
      <c r="C85" s="5" t="s">
        <v>246</v>
      </c>
      <c r="D85" s="6">
        <v>7803.51</v>
      </c>
      <c r="E85" s="6"/>
      <c r="F85" s="6"/>
      <c r="G85" s="6"/>
    </row>
    <row r="86" spans="1:7" x14ac:dyDescent="0.2">
      <c r="A86" s="16">
        <v>46</v>
      </c>
      <c r="B86" s="4"/>
      <c r="C86" s="5" t="s">
        <v>14</v>
      </c>
      <c r="D86" s="6">
        <v>472196.49</v>
      </c>
      <c r="E86" s="6"/>
      <c r="F86" s="6"/>
      <c r="G86" s="6"/>
    </row>
    <row r="87" spans="1:7" x14ac:dyDescent="0.2">
      <c r="A87" s="16">
        <v>50</v>
      </c>
      <c r="B87" s="4">
        <v>26102</v>
      </c>
      <c r="C87" s="5" t="s">
        <v>118</v>
      </c>
      <c r="D87" s="6"/>
      <c r="E87" s="6">
        <v>1889624.01</v>
      </c>
      <c r="F87" s="6"/>
      <c r="G87" s="6"/>
    </row>
    <row r="88" spans="1:7" x14ac:dyDescent="0.2">
      <c r="A88" s="16">
        <v>54</v>
      </c>
      <c r="B88" s="4">
        <v>26105</v>
      </c>
      <c r="C88" s="5" t="s">
        <v>118</v>
      </c>
      <c r="D88" s="7"/>
      <c r="E88" s="6">
        <v>145600</v>
      </c>
      <c r="F88" s="6"/>
      <c r="G88" s="6"/>
    </row>
    <row r="89" spans="1:7" x14ac:dyDescent="0.2">
      <c r="A89" s="16">
        <v>56</v>
      </c>
      <c r="B89" s="4">
        <v>27101</v>
      </c>
      <c r="C89" s="5" t="s">
        <v>54</v>
      </c>
      <c r="D89" s="7"/>
      <c r="E89" s="6">
        <v>526039.43000000005</v>
      </c>
      <c r="F89" s="6"/>
      <c r="G89" s="6"/>
    </row>
    <row r="90" spans="1:7" x14ac:dyDescent="0.2">
      <c r="A90" s="16"/>
      <c r="B90" s="8">
        <v>31603</v>
      </c>
      <c r="C90" s="5" t="s">
        <v>79</v>
      </c>
      <c r="D90" s="9"/>
      <c r="E90" s="6">
        <f>+D91+D92+D93+D94+D95+D96+D97+D98</f>
        <v>1584941.01</v>
      </c>
      <c r="F90" s="6"/>
      <c r="G90" s="6"/>
    </row>
    <row r="91" spans="1:7" ht="22.5" x14ac:dyDescent="0.2">
      <c r="A91" s="16">
        <v>58</v>
      </c>
      <c r="B91" s="4"/>
      <c r="C91" s="5" t="s">
        <v>249</v>
      </c>
      <c r="D91" s="29">
        <v>4189.5599999999995</v>
      </c>
      <c r="E91" s="6"/>
      <c r="F91" s="6"/>
      <c r="G91" s="6"/>
    </row>
    <row r="92" spans="1:7" ht="22.5" x14ac:dyDescent="0.2">
      <c r="A92" s="16">
        <v>58</v>
      </c>
      <c r="B92" s="4"/>
      <c r="C92" s="5" t="s">
        <v>49</v>
      </c>
      <c r="D92" s="29">
        <v>34126.92</v>
      </c>
      <c r="E92" s="6"/>
      <c r="F92" s="6"/>
      <c r="G92" s="6"/>
    </row>
    <row r="93" spans="1:7" x14ac:dyDescent="0.2">
      <c r="A93" s="16">
        <v>59</v>
      </c>
      <c r="B93" s="4"/>
      <c r="C93" s="5" t="s">
        <v>251</v>
      </c>
      <c r="D93" s="29">
        <v>120637.98000000001</v>
      </c>
      <c r="E93" s="6"/>
      <c r="F93" s="6"/>
      <c r="G93" s="6"/>
    </row>
    <row r="94" spans="1:7" x14ac:dyDescent="0.2">
      <c r="A94" s="16">
        <v>59</v>
      </c>
      <c r="B94" s="4"/>
      <c r="C94" s="5" t="s">
        <v>250</v>
      </c>
      <c r="D94" s="29">
        <v>411847.35</v>
      </c>
      <c r="E94" s="6"/>
      <c r="F94" s="6"/>
      <c r="G94" s="6"/>
    </row>
    <row r="95" spans="1:7" ht="22.5" x14ac:dyDescent="0.2">
      <c r="A95" s="16">
        <v>60</v>
      </c>
      <c r="B95" s="4"/>
      <c r="C95" s="5" t="s">
        <v>207</v>
      </c>
      <c r="D95" s="29">
        <v>26100</v>
      </c>
      <c r="E95" s="6"/>
      <c r="F95" s="6"/>
      <c r="G95" s="6"/>
    </row>
    <row r="96" spans="1:7" x14ac:dyDescent="0.2">
      <c r="A96" s="16">
        <v>60</v>
      </c>
      <c r="B96" s="4"/>
      <c r="C96" s="5" t="s">
        <v>73</v>
      </c>
      <c r="D96" s="29">
        <v>182700</v>
      </c>
      <c r="E96" s="6"/>
      <c r="F96" s="6"/>
      <c r="G96" s="6"/>
    </row>
    <row r="97" spans="1:7" x14ac:dyDescent="0.2">
      <c r="A97" s="16">
        <v>61</v>
      </c>
      <c r="B97" s="4"/>
      <c r="C97" s="5" t="s">
        <v>206</v>
      </c>
      <c r="D97" s="6">
        <v>278539.2</v>
      </c>
      <c r="E97" s="6"/>
      <c r="F97" s="6"/>
      <c r="G97" s="6"/>
    </row>
    <row r="98" spans="1:7" x14ac:dyDescent="0.2">
      <c r="A98" s="16">
        <v>62</v>
      </c>
      <c r="B98" s="4"/>
      <c r="C98" s="5" t="s">
        <v>252</v>
      </c>
      <c r="D98" s="6">
        <v>526800</v>
      </c>
      <c r="E98" s="6"/>
      <c r="F98" s="6"/>
      <c r="G98" s="6"/>
    </row>
    <row r="99" spans="1:7" x14ac:dyDescent="0.2">
      <c r="A99" s="16"/>
      <c r="B99" s="4">
        <v>31904</v>
      </c>
      <c r="C99" s="5" t="s">
        <v>80</v>
      </c>
      <c r="D99" s="6"/>
      <c r="E99" s="6">
        <f>+D100+D101</f>
        <v>651546.4800000001</v>
      </c>
      <c r="F99" s="6"/>
      <c r="G99" s="6"/>
    </row>
    <row r="100" spans="1:7" ht="22.5" x14ac:dyDescent="0.2">
      <c r="A100" s="16">
        <v>63</v>
      </c>
      <c r="B100" s="4"/>
      <c r="C100" s="5" t="s">
        <v>253</v>
      </c>
      <c r="D100" s="6">
        <v>310283.76000000007</v>
      </c>
      <c r="E100" s="6"/>
      <c r="F100" s="6"/>
      <c r="G100" s="6"/>
    </row>
    <row r="101" spans="1:7" x14ac:dyDescent="0.2">
      <c r="A101" s="16">
        <v>64</v>
      </c>
      <c r="B101" s="4"/>
      <c r="C101" s="5" t="s">
        <v>74</v>
      </c>
      <c r="D101" s="6">
        <v>341262.72000000003</v>
      </c>
      <c r="E101" s="6"/>
      <c r="F101" s="6"/>
      <c r="G101" s="6"/>
    </row>
    <row r="102" spans="1:7" x14ac:dyDescent="0.2">
      <c r="A102" s="16"/>
      <c r="B102" s="4">
        <v>32301</v>
      </c>
      <c r="C102" s="5" t="s">
        <v>119</v>
      </c>
      <c r="D102" s="9"/>
      <c r="E102" s="6">
        <f>+D103+D104</f>
        <v>3012526.36</v>
      </c>
      <c r="F102" s="6"/>
      <c r="G102" s="6"/>
    </row>
    <row r="103" spans="1:7" ht="22.5" x14ac:dyDescent="0.2">
      <c r="A103" s="16">
        <v>68</v>
      </c>
      <c r="B103" s="4"/>
      <c r="C103" s="5" t="s">
        <v>257</v>
      </c>
      <c r="D103" s="6">
        <v>1002037</v>
      </c>
      <c r="E103" s="6"/>
      <c r="F103" s="6"/>
      <c r="G103" s="6"/>
    </row>
    <row r="104" spans="1:7" ht="22.5" x14ac:dyDescent="0.2">
      <c r="A104" s="16">
        <v>69</v>
      </c>
      <c r="B104" s="4"/>
      <c r="C104" s="5" t="s">
        <v>258</v>
      </c>
      <c r="D104" s="6">
        <v>2010489.3599999999</v>
      </c>
      <c r="E104" s="6"/>
      <c r="F104" s="6"/>
      <c r="G104" s="6"/>
    </row>
    <row r="105" spans="1:7" ht="22.5" x14ac:dyDescent="0.2">
      <c r="A105" s="16"/>
      <c r="B105" s="4">
        <v>33302</v>
      </c>
      <c r="C105" s="5" t="s">
        <v>212</v>
      </c>
      <c r="D105" s="9"/>
      <c r="E105" s="6">
        <v>0</v>
      </c>
      <c r="F105" s="6"/>
      <c r="G105" s="6"/>
    </row>
    <row r="106" spans="1:7" ht="33.75" x14ac:dyDescent="0.2">
      <c r="A106" s="16">
        <v>75</v>
      </c>
      <c r="B106" s="4">
        <v>35301</v>
      </c>
      <c r="C106" s="5" t="s">
        <v>228</v>
      </c>
      <c r="D106" s="9"/>
      <c r="E106" s="6">
        <v>468000</v>
      </c>
      <c r="F106" s="6"/>
      <c r="G106" s="6"/>
    </row>
    <row r="107" spans="1:7" x14ac:dyDescent="0.2">
      <c r="A107" s="16">
        <v>76</v>
      </c>
      <c r="B107" s="4">
        <v>35501</v>
      </c>
      <c r="C107" s="5" t="s">
        <v>120</v>
      </c>
      <c r="D107" s="9"/>
      <c r="E107" s="6">
        <v>829537</v>
      </c>
      <c r="F107" s="6"/>
      <c r="G107" s="6"/>
    </row>
    <row r="108" spans="1:7" x14ac:dyDescent="0.2">
      <c r="A108" s="16"/>
      <c r="B108" s="4">
        <v>35701</v>
      </c>
      <c r="C108" s="30" t="s">
        <v>121</v>
      </c>
      <c r="D108" s="9"/>
      <c r="E108" s="6">
        <f>SUM(D109:D119)</f>
        <v>1542072.56</v>
      </c>
      <c r="F108" s="6"/>
      <c r="G108" s="6"/>
    </row>
    <row r="109" spans="1:7" s="13" customFormat="1" x14ac:dyDescent="0.2">
      <c r="A109" s="16"/>
      <c r="B109" s="21"/>
      <c r="C109" s="46" t="s">
        <v>69</v>
      </c>
      <c r="D109" s="25">
        <v>0</v>
      </c>
      <c r="E109" s="32"/>
      <c r="F109" s="32"/>
      <c r="G109" s="32"/>
    </row>
    <row r="110" spans="1:7" x14ac:dyDescent="0.2">
      <c r="A110" s="16"/>
      <c r="B110" s="4"/>
      <c r="C110" s="5" t="s">
        <v>122</v>
      </c>
      <c r="D110" s="6">
        <v>0</v>
      </c>
      <c r="E110" s="7"/>
      <c r="F110" s="7"/>
      <c r="G110" s="7"/>
    </row>
    <row r="111" spans="1:7" x14ac:dyDescent="0.2">
      <c r="A111" s="16">
        <v>78</v>
      </c>
      <c r="B111" s="4"/>
      <c r="C111" s="5" t="s">
        <v>123</v>
      </c>
      <c r="D111" s="6">
        <v>222000</v>
      </c>
      <c r="E111" s="7"/>
      <c r="F111" s="7"/>
      <c r="G111" s="7"/>
    </row>
    <row r="112" spans="1:7" ht="22.5" x14ac:dyDescent="0.2">
      <c r="A112" s="16"/>
      <c r="B112" s="4"/>
      <c r="C112" s="5" t="s">
        <v>124</v>
      </c>
      <c r="D112" s="6">
        <v>0</v>
      </c>
      <c r="E112" s="7"/>
      <c r="F112" s="7"/>
      <c r="G112" s="7"/>
    </row>
    <row r="113" spans="1:7" x14ac:dyDescent="0.2">
      <c r="A113" s="16">
        <v>79</v>
      </c>
      <c r="B113" s="4"/>
      <c r="C113" s="5" t="s">
        <v>263</v>
      </c>
      <c r="D113" s="6">
        <v>687600</v>
      </c>
      <c r="E113" s="7"/>
      <c r="F113" s="7"/>
      <c r="G113" s="7"/>
    </row>
    <row r="114" spans="1:7" x14ac:dyDescent="0.2">
      <c r="A114" s="16"/>
      <c r="B114" s="4"/>
      <c r="C114" s="5" t="s">
        <v>125</v>
      </c>
      <c r="D114" s="6">
        <v>0</v>
      </c>
      <c r="E114" s="7"/>
      <c r="F114" s="7"/>
      <c r="G114" s="7"/>
    </row>
    <row r="115" spans="1:7" x14ac:dyDescent="0.2">
      <c r="A115" s="16">
        <v>81</v>
      </c>
      <c r="B115" s="4"/>
      <c r="C115" s="5" t="s">
        <v>126</v>
      </c>
      <c r="D115" s="6">
        <v>228740</v>
      </c>
      <c r="E115" s="7"/>
      <c r="F115" s="7"/>
      <c r="G115" s="7"/>
    </row>
    <row r="116" spans="1:7" ht="22.5" x14ac:dyDescent="0.2">
      <c r="A116" s="16">
        <v>82</v>
      </c>
      <c r="B116" s="4"/>
      <c r="C116" s="5" t="s">
        <v>128</v>
      </c>
      <c r="D116" s="6">
        <v>125988.56</v>
      </c>
      <c r="E116" s="7"/>
      <c r="F116" s="7"/>
      <c r="G116" s="7"/>
    </row>
    <row r="117" spans="1:7" x14ac:dyDescent="0.2">
      <c r="A117" s="16">
        <v>83</v>
      </c>
      <c r="B117" s="4"/>
      <c r="C117" s="5" t="s">
        <v>130</v>
      </c>
      <c r="D117" s="6">
        <v>67744</v>
      </c>
      <c r="E117" s="7"/>
      <c r="F117" s="7"/>
      <c r="G117" s="7"/>
    </row>
    <row r="118" spans="1:7" x14ac:dyDescent="0.2">
      <c r="A118" s="16"/>
      <c r="B118" s="4"/>
      <c r="C118" s="5" t="s">
        <v>131</v>
      </c>
      <c r="D118" s="6">
        <v>0</v>
      </c>
      <c r="E118" s="7"/>
      <c r="F118" s="7"/>
      <c r="G118" s="7"/>
    </row>
    <row r="119" spans="1:7" x14ac:dyDescent="0.2">
      <c r="A119" s="16">
        <v>84</v>
      </c>
      <c r="B119" s="4"/>
      <c r="C119" s="5" t="s">
        <v>132</v>
      </c>
      <c r="D119" s="6">
        <v>210000</v>
      </c>
      <c r="E119" s="7"/>
      <c r="F119" s="7"/>
      <c r="G119" s="7"/>
    </row>
    <row r="120" spans="1:7" x14ac:dyDescent="0.2">
      <c r="A120" s="16"/>
      <c r="B120" s="4">
        <v>35801</v>
      </c>
      <c r="C120" s="5" t="s">
        <v>133</v>
      </c>
      <c r="D120" s="6"/>
      <c r="E120" s="6">
        <f>+D121+D122</f>
        <v>3274713.1100000003</v>
      </c>
      <c r="F120" s="6"/>
      <c r="G120" s="6"/>
    </row>
    <row r="121" spans="1:7" x14ac:dyDescent="0.2">
      <c r="A121" s="16">
        <v>104</v>
      </c>
      <c r="B121" s="4"/>
      <c r="C121" s="5" t="s">
        <v>133</v>
      </c>
      <c r="D121" s="6">
        <v>2740357.93</v>
      </c>
      <c r="E121" s="7"/>
      <c r="F121" s="7"/>
      <c r="G121" s="7"/>
    </row>
    <row r="122" spans="1:7" x14ac:dyDescent="0.2">
      <c r="A122" s="16">
        <v>104</v>
      </c>
      <c r="B122" s="4"/>
      <c r="C122" s="5" t="s">
        <v>201</v>
      </c>
      <c r="D122" s="6">
        <v>534355.18000000005</v>
      </c>
      <c r="E122" s="7"/>
      <c r="F122" s="7"/>
      <c r="G122" s="7"/>
    </row>
    <row r="123" spans="1:7" x14ac:dyDescent="0.2">
      <c r="A123" s="16"/>
      <c r="B123" s="4">
        <v>35901</v>
      </c>
      <c r="C123" s="5" t="s">
        <v>177</v>
      </c>
      <c r="D123" s="6"/>
      <c r="E123" s="6">
        <f>+D124+D125</f>
        <v>49173.04</v>
      </c>
      <c r="F123" s="7"/>
      <c r="G123" s="7"/>
    </row>
    <row r="124" spans="1:7" x14ac:dyDescent="0.2">
      <c r="A124" s="16">
        <v>189</v>
      </c>
      <c r="B124" s="4"/>
      <c r="C124" s="5" t="s">
        <v>279</v>
      </c>
      <c r="D124" s="6">
        <v>33173.040000000001</v>
      </c>
      <c r="E124" s="7"/>
      <c r="F124" s="7"/>
      <c r="G124" s="7"/>
    </row>
    <row r="125" spans="1:7" x14ac:dyDescent="0.2">
      <c r="A125" s="16">
        <v>189</v>
      </c>
      <c r="B125" s="4"/>
      <c r="C125" s="5" t="s">
        <v>178</v>
      </c>
      <c r="D125" s="6">
        <v>16000</v>
      </c>
      <c r="E125" s="7"/>
      <c r="F125" s="7"/>
      <c r="G125" s="7"/>
    </row>
    <row r="126" spans="1:7" x14ac:dyDescent="0.2">
      <c r="A126" s="16">
        <v>110</v>
      </c>
      <c r="B126" s="4">
        <v>37101</v>
      </c>
      <c r="C126" s="5" t="s">
        <v>202</v>
      </c>
      <c r="D126" s="6"/>
      <c r="E126" s="6">
        <v>437833</v>
      </c>
      <c r="F126" s="6"/>
      <c r="G126" s="6"/>
    </row>
    <row r="127" spans="1:7" ht="15" customHeight="1" x14ac:dyDescent="0.2">
      <c r="A127" s="16"/>
      <c r="B127" s="4">
        <v>37106</v>
      </c>
      <c r="C127" s="5" t="s">
        <v>203</v>
      </c>
      <c r="D127" s="7"/>
      <c r="E127" s="6">
        <v>0</v>
      </c>
      <c r="F127" s="6"/>
      <c r="G127" s="6"/>
    </row>
    <row r="128" spans="1:7" x14ac:dyDescent="0.2">
      <c r="A128" s="16"/>
      <c r="B128" s="4">
        <v>39602</v>
      </c>
      <c r="C128" s="5" t="s">
        <v>86</v>
      </c>
      <c r="D128" s="7"/>
      <c r="E128" s="6">
        <f>+D129+D130</f>
        <v>0</v>
      </c>
      <c r="F128" s="6"/>
      <c r="G128" s="6"/>
    </row>
    <row r="129" spans="1:7" x14ac:dyDescent="0.2">
      <c r="A129" s="16"/>
      <c r="B129" s="4"/>
      <c r="C129" s="5" t="s">
        <v>204</v>
      </c>
      <c r="D129" s="6">
        <v>0</v>
      </c>
      <c r="E129" s="6"/>
      <c r="F129" s="6"/>
      <c r="G129" s="6"/>
    </row>
    <row r="130" spans="1:7" ht="12" thickBot="1" x14ac:dyDescent="0.25">
      <c r="A130" s="16"/>
      <c r="B130" s="4"/>
      <c r="C130" s="5" t="s">
        <v>15</v>
      </c>
      <c r="D130" s="6">
        <v>0</v>
      </c>
      <c r="E130" s="6"/>
      <c r="F130" s="26">
        <f>SUM(E81:E130)</f>
        <v>18433934.98</v>
      </c>
      <c r="G130" s="27">
        <v>7.7600000000000002E-2</v>
      </c>
    </row>
    <row r="131" spans="1:7" s="11" customFormat="1" ht="12" thickBot="1" x14ac:dyDescent="0.3">
      <c r="A131" s="16"/>
      <c r="B131" s="20" t="s">
        <v>87</v>
      </c>
      <c r="C131" s="23" t="s">
        <v>88</v>
      </c>
      <c r="D131" s="23" t="s">
        <v>89</v>
      </c>
      <c r="E131" s="24" t="s">
        <v>90</v>
      </c>
      <c r="F131" s="24" t="s">
        <v>91</v>
      </c>
      <c r="G131" s="24" t="s">
        <v>92</v>
      </c>
    </row>
    <row r="132" spans="1:7" s="14" customFormat="1" ht="15.75" customHeight="1" thickBot="1" x14ac:dyDescent="0.25">
      <c r="A132" s="16"/>
      <c r="B132" s="58" t="s">
        <v>134</v>
      </c>
      <c r="C132" s="59"/>
      <c r="D132" s="59"/>
      <c r="E132" s="59"/>
      <c r="F132" s="59"/>
      <c r="G132" s="60"/>
    </row>
    <row r="133" spans="1:7" x14ac:dyDescent="0.2">
      <c r="A133" s="16">
        <v>111</v>
      </c>
      <c r="B133" s="4">
        <v>21101</v>
      </c>
      <c r="C133" s="5" t="s">
        <v>31</v>
      </c>
      <c r="D133" s="9"/>
      <c r="E133" s="6">
        <v>462913.81</v>
      </c>
      <c r="F133" s="6"/>
      <c r="G133" s="6"/>
    </row>
    <row r="134" spans="1:7" x14ac:dyDescent="0.2">
      <c r="A134" s="16"/>
      <c r="B134" s="4">
        <v>21201</v>
      </c>
      <c r="C134" s="5" t="s">
        <v>135</v>
      </c>
      <c r="D134" s="9"/>
      <c r="E134" s="6">
        <v>0</v>
      </c>
      <c r="F134" s="6"/>
      <c r="G134" s="6"/>
    </row>
    <row r="135" spans="1:7" ht="22.5" x14ac:dyDescent="0.2">
      <c r="A135" s="16"/>
      <c r="B135" s="4">
        <v>21401</v>
      </c>
      <c r="C135" s="5" t="s">
        <v>193</v>
      </c>
      <c r="D135" s="9"/>
      <c r="E135" s="6">
        <f>+D136+D137+D142+D138+D139+D140+D141+D143</f>
        <v>278531.43</v>
      </c>
      <c r="F135" s="6"/>
      <c r="G135" s="6"/>
    </row>
    <row r="136" spans="1:7" x14ac:dyDescent="0.2">
      <c r="A136" s="16">
        <v>38</v>
      </c>
      <c r="B136" s="4"/>
      <c r="C136" s="5" t="s">
        <v>12</v>
      </c>
      <c r="D136" s="6">
        <v>76938.2</v>
      </c>
      <c r="E136" s="6"/>
      <c r="F136" s="6"/>
      <c r="G136" s="6"/>
    </row>
    <row r="137" spans="1:7" x14ac:dyDescent="0.2">
      <c r="A137" s="16">
        <v>39</v>
      </c>
      <c r="B137" s="4"/>
      <c r="C137" s="5" t="s">
        <v>72</v>
      </c>
      <c r="D137" s="6">
        <v>7000</v>
      </c>
      <c r="E137" s="6"/>
      <c r="F137" s="6"/>
      <c r="G137" s="6"/>
    </row>
    <row r="138" spans="1:7" x14ac:dyDescent="0.2">
      <c r="A138" s="16">
        <v>40</v>
      </c>
      <c r="B138" s="4"/>
      <c r="C138" s="5" t="s">
        <v>195</v>
      </c>
      <c r="D138" s="6">
        <v>43500</v>
      </c>
      <c r="E138" s="6"/>
      <c r="F138" s="6"/>
      <c r="G138" s="6"/>
    </row>
    <row r="139" spans="1:7" x14ac:dyDescent="0.2">
      <c r="A139" s="16">
        <v>41</v>
      </c>
      <c r="B139" s="4"/>
      <c r="C139" s="5" t="s">
        <v>58</v>
      </c>
      <c r="D139" s="6">
        <v>60000</v>
      </c>
      <c r="E139" s="6"/>
      <c r="F139" s="6"/>
      <c r="G139" s="6"/>
    </row>
    <row r="140" spans="1:7" x14ac:dyDescent="0.2">
      <c r="A140" s="16">
        <v>42</v>
      </c>
      <c r="B140" s="4"/>
      <c r="C140" s="5" t="s">
        <v>64</v>
      </c>
      <c r="D140" s="6">
        <v>7400.03</v>
      </c>
      <c r="E140" s="6"/>
      <c r="F140" s="6"/>
      <c r="G140" s="6"/>
    </row>
    <row r="141" spans="1:7" x14ac:dyDescent="0.2">
      <c r="A141" s="16">
        <v>43</v>
      </c>
      <c r="B141" s="4"/>
      <c r="C141" s="5" t="s">
        <v>27</v>
      </c>
      <c r="D141" s="6">
        <v>9000</v>
      </c>
      <c r="E141" s="6"/>
      <c r="F141" s="6"/>
      <c r="G141" s="6"/>
    </row>
    <row r="142" spans="1:7" x14ac:dyDescent="0.2">
      <c r="A142" s="16">
        <v>44</v>
      </c>
      <c r="B142" s="4"/>
      <c r="C142" s="5" t="s">
        <v>33</v>
      </c>
      <c r="D142" s="6">
        <v>40948</v>
      </c>
      <c r="E142" s="6"/>
      <c r="F142" s="6"/>
      <c r="G142" s="6"/>
    </row>
    <row r="143" spans="1:7" x14ac:dyDescent="0.2">
      <c r="A143" s="16">
        <v>45</v>
      </c>
      <c r="B143" s="4"/>
      <c r="C143" s="5" t="s">
        <v>245</v>
      </c>
      <c r="D143" s="6">
        <v>33745.199999999997</v>
      </c>
      <c r="E143" s="6"/>
      <c r="F143" s="6"/>
      <c r="G143" s="6"/>
    </row>
    <row r="144" spans="1:7" x14ac:dyDescent="0.2">
      <c r="A144" s="16"/>
      <c r="B144" s="4">
        <v>21501</v>
      </c>
      <c r="C144" s="5" t="s">
        <v>136</v>
      </c>
      <c r="D144" s="9"/>
      <c r="E144" s="6">
        <f>+D145+D146+D147+D148+D149</f>
        <v>71219.989999999991</v>
      </c>
      <c r="F144" s="6"/>
      <c r="G144" s="6"/>
    </row>
    <row r="145" spans="1:7" x14ac:dyDescent="0.2">
      <c r="A145" s="16">
        <v>112</v>
      </c>
      <c r="B145" s="4"/>
      <c r="C145" s="5" t="s">
        <v>70</v>
      </c>
      <c r="D145" s="6">
        <v>3725</v>
      </c>
      <c r="E145" s="7"/>
      <c r="F145" s="7"/>
      <c r="G145" s="7"/>
    </row>
    <row r="146" spans="1:7" x14ac:dyDescent="0.2">
      <c r="A146" s="16">
        <v>113</v>
      </c>
      <c r="B146" s="4"/>
      <c r="C146" s="5" t="s">
        <v>34</v>
      </c>
      <c r="D146" s="6">
        <v>11694.99</v>
      </c>
      <c r="E146" s="7"/>
      <c r="F146" s="7"/>
      <c r="G146" s="7"/>
    </row>
    <row r="147" spans="1:7" x14ac:dyDescent="0.2">
      <c r="A147" s="16">
        <v>114</v>
      </c>
      <c r="B147" s="4"/>
      <c r="C147" s="5" t="s">
        <v>18</v>
      </c>
      <c r="D147" s="6">
        <v>43750</v>
      </c>
      <c r="E147" s="7"/>
      <c r="F147" s="7"/>
      <c r="G147" s="7"/>
    </row>
    <row r="148" spans="1:7" x14ac:dyDescent="0.2">
      <c r="A148" s="16">
        <v>115</v>
      </c>
      <c r="B148" s="4"/>
      <c r="C148" s="5" t="s">
        <v>35</v>
      </c>
      <c r="D148" s="6">
        <v>6050</v>
      </c>
      <c r="E148" s="7"/>
      <c r="F148" s="7"/>
      <c r="G148" s="7"/>
    </row>
    <row r="149" spans="1:7" x14ac:dyDescent="0.2">
      <c r="A149" s="16">
        <v>116</v>
      </c>
      <c r="B149" s="4"/>
      <c r="C149" s="5" t="s">
        <v>205</v>
      </c>
      <c r="D149" s="6">
        <v>6000</v>
      </c>
      <c r="E149" s="7"/>
      <c r="F149" s="7"/>
      <c r="G149" s="7"/>
    </row>
    <row r="150" spans="1:7" x14ac:dyDescent="0.2">
      <c r="A150" s="16"/>
      <c r="B150" s="4">
        <v>21601</v>
      </c>
      <c r="C150" s="5" t="s">
        <v>42</v>
      </c>
      <c r="D150" s="9"/>
      <c r="E150" s="6">
        <f>+D151+D152+D153</f>
        <v>72822</v>
      </c>
      <c r="F150" s="6"/>
      <c r="G150" s="6"/>
    </row>
    <row r="151" spans="1:7" x14ac:dyDescent="0.2">
      <c r="A151" s="16">
        <v>47</v>
      </c>
      <c r="B151" s="4"/>
      <c r="C151" s="5" t="s">
        <v>0</v>
      </c>
      <c r="D151" s="6">
        <v>71072</v>
      </c>
      <c r="E151" s="6"/>
      <c r="F151" s="6"/>
      <c r="G151" s="6"/>
    </row>
    <row r="152" spans="1:7" x14ac:dyDescent="0.2">
      <c r="A152" s="16">
        <v>48</v>
      </c>
      <c r="B152" s="4"/>
      <c r="C152" s="5" t="s">
        <v>247</v>
      </c>
      <c r="D152" s="6">
        <v>1350</v>
      </c>
      <c r="E152" s="6"/>
      <c r="F152" s="6"/>
      <c r="G152" s="6"/>
    </row>
    <row r="153" spans="1:7" x14ac:dyDescent="0.2">
      <c r="A153" s="16">
        <v>49</v>
      </c>
      <c r="B153" s="4"/>
      <c r="C153" s="5" t="s">
        <v>248</v>
      </c>
      <c r="D153" s="6">
        <v>400</v>
      </c>
      <c r="E153" s="6"/>
      <c r="F153" s="6"/>
      <c r="G153" s="6"/>
    </row>
    <row r="154" spans="1:7" x14ac:dyDescent="0.2">
      <c r="A154" s="16">
        <v>117</v>
      </c>
      <c r="B154" s="4">
        <v>22103</v>
      </c>
      <c r="C154" s="5" t="s">
        <v>137</v>
      </c>
      <c r="D154" s="9"/>
      <c r="E154" s="6">
        <v>93808.1</v>
      </c>
      <c r="F154" s="6"/>
      <c r="G154" s="6"/>
    </row>
    <row r="155" spans="1:7" ht="22.5" x14ac:dyDescent="0.2">
      <c r="A155" s="16"/>
      <c r="B155" s="4">
        <v>22104</v>
      </c>
      <c r="C155" s="5" t="s">
        <v>23</v>
      </c>
      <c r="D155" s="9"/>
      <c r="E155" s="6">
        <f>+D156+D157+D158</f>
        <v>774789.74</v>
      </c>
      <c r="F155" s="6"/>
      <c r="G155" s="6"/>
    </row>
    <row r="156" spans="1:7" x14ac:dyDescent="0.2">
      <c r="A156" s="16">
        <v>118</v>
      </c>
      <c r="B156" s="4"/>
      <c r="C156" s="5" t="s">
        <v>138</v>
      </c>
      <c r="D156" s="6">
        <v>355856.5</v>
      </c>
      <c r="E156" s="7"/>
      <c r="F156" s="7"/>
      <c r="G156" s="7"/>
    </row>
    <row r="157" spans="1:7" x14ac:dyDescent="0.2">
      <c r="A157" s="16">
        <v>119</v>
      </c>
      <c r="B157" s="4"/>
      <c r="C157" s="5" t="s">
        <v>139</v>
      </c>
      <c r="D157" s="6">
        <v>230612.52</v>
      </c>
      <c r="E157" s="7"/>
      <c r="F157" s="7"/>
      <c r="G157" s="7"/>
    </row>
    <row r="158" spans="1:7" x14ac:dyDescent="0.2">
      <c r="A158" s="16">
        <v>120</v>
      </c>
      <c r="B158" s="4"/>
      <c r="C158" s="5" t="s">
        <v>271</v>
      </c>
      <c r="D158" s="6">
        <v>188320.72</v>
      </c>
      <c r="E158" s="7"/>
      <c r="F158" s="7"/>
      <c r="G158" s="7"/>
    </row>
    <row r="159" spans="1:7" x14ac:dyDescent="0.2">
      <c r="A159" s="16">
        <v>121</v>
      </c>
      <c r="B159" s="4">
        <v>22201</v>
      </c>
      <c r="C159" s="5" t="s">
        <v>140</v>
      </c>
      <c r="D159" s="9"/>
      <c r="E159" s="6">
        <v>31050</v>
      </c>
      <c r="F159" s="6"/>
      <c r="G159" s="6"/>
    </row>
    <row r="160" spans="1:7" x14ac:dyDescent="0.2">
      <c r="A160" s="16">
        <v>122</v>
      </c>
      <c r="B160" s="4">
        <v>22301</v>
      </c>
      <c r="C160" s="5" t="s">
        <v>43</v>
      </c>
      <c r="D160" s="9"/>
      <c r="E160" s="6">
        <v>4200</v>
      </c>
      <c r="F160" s="6"/>
      <c r="G160" s="6"/>
    </row>
    <row r="161" spans="1:7" x14ac:dyDescent="0.2">
      <c r="A161" s="16">
        <v>123</v>
      </c>
      <c r="B161" s="4">
        <v>24101</v>
      </c>
      <c r="C161" s="5" t="s">
        <v>141</v>
      </c>
      <c r="D161" s="9"/>
      <c r="E161" s="6">
        <v>1500</v>
      </c>
      <c r="F161" s="6"/>
      <c r="G161" s="6"/>
    </row>
    <row r="162" spans="1:7" x14ac:dyDescent="0.2">
      <c r="A162" s="16"/>
      <c r="B162" s="4">
        <v>24201</v>
      </c>
      <c r="C162" s="5" t="s">
        <v>3</v>
      </c>
      <c r="D162" s="9"/>
      <c r="E162" s="6">
        <v>0</v>
      </c>
      <c r="F162" s="6"/>
      <c r="G162" s="6"/>
    </row>
    <row r="163" spans="1:7" x14ac:dyDescent="0.2">
      <c r="A163" s="16">
        <v>124</v>
      </c>
      <c r="B163" s="4">
        <v>24401</v>
      </c>
      <c r="C163" s="5" t="s">
        <v>59</v>
      </c>
      <c r="D163" s="9"/>
      <c r="E163" s="6">
        <v>188652.68</v>
      </c>
      <c r="F163" s="6"/>
      <c r="G163" s="6"/>
    </row>
    <row r="164" spans="1:7" x14ac:dyDescent="0.2">
      <c r="A164" s="16"/>
      <c r="B164" s="4">
        <v>24601</v>
      </c>
      <c r="C164" s="5" t="s">
        <v>40</v>
      </c>
      <c r="D164" s="9"/>
      <c r="E164" s="6">
        <f>+D165+D166+D167+D168+D169+D170+D171+D172+D173+D174</f>
        <v>1706609.52</v>
      </c>
      <c r="F164" s="6"/>
      <c r="G164" s="6"/>
    </row>
    <row r="165" spans="1:7" x14ac:dyDescent="0.2">
      <c r="A165" s="16">
        <v>125</v>
      </c>
      <c r="B165" s="4"/>
      <c r="C165" s="5" t="s">
        <v>9</v>
      </c>
      <c r="D165" s="6">
        <v>80000</v>
      </c>
      <c r="E165" s="6"/>
      <c r="F165" s="6"/>
      <c r="G165" s="6"/>
    </row>
    <row r="166" spans="1:7" x14ac:dyDescent="0.2">
      <c r="A166" s="16">
        <v>126</v>
      </c>
      <c r="B166" s="4"/>
      <c r="C166" s="5" t="s">
        <v>44</v>
      </c>
      <c r="D166" s="6">
        <v>115611.91</v>
      </c>
      <c r="E166" s="6"/>
      <c r="F166" s="6"/>
      <c r="G166" s="6"/>
    </row>
    <row r="167" spans="1:7" x14ac:dyDescent="0.2">
      <c r="A167" s="16">
        <v>127</v>
      </c>
      <c r="B167" s="4"/>
      <c r="C167" s="5" t="s">
        <v>272</v>
      </c>
      <c r="D167" s="6">
        <v>50383.3</v>
      </c>
      <c r="E167" s="6"/>
      <c r="F167" s="6"/>
      <c r="G167" s="6"/>
    </row>
    <row r="168" spans="1:7" x14ac:dyDescent="0.2">
      <c r="A168" s="16">
        <v>128</v>
      </c>
      <c r="B168" s="4"/>
      <c r="C168" s="5" t="s">
        <v>273</v>
      </c>
      <c r="D168" s="6">
        <v>61943.88</v>
      </c>
      <c r="E168" s="6"/>
      <c r="F168" s="6"/>
      <c r="G168" s="6"/>
    </row>
    <row r="169" spans="1:7" x14ac:dyDescent="0.2">
      <c r="A169" s="16">
        <v>129</v>
      </c>
      <c r="B169" s="4"/>
      <c r="C169" s="5" t="s">
        <v>56</v>
      </c>
      <c r="D169" s="6">
        <v>79500</v>
      </c>
      <c r="E169" s="6"/>
      <c r="F169" s="6"/>
      <c r="G169" s="6"/>
    </row>
    <row r="170" spans="1:7" x14ac:dyDescent="0.2">
      <c r="A170" s="16">
        <v>130</v>
      </c>
      <c r="B170" s="4"/>
      <c r="C170" s="5" t="s">
        <v>274</v>
      </c>
      <c r="D170" s="6">
        <v>1900</v>
      </c>
      <c r="E170" s="6"/>
      <c r="F170" s="6"/>
      <c r="G170" s="6"/>
    </row>
    <row r="171" spans="1:7" x14ac:dyDescent="0.2">
      <c r="A171" s="16">
        <v>131</v>
      </c>
      <c r="B171" s="4"/>
      <c r="C171" s="5" t="s">
        <v>275</v>
      </c>
      <c r="D171" s="6">
        <v>420</v>
      </c>
      <c r="E171" s="6"/>
      <c r="F171" s="6"/>
      <c r="G171" s="6"/>
    </row>
    <row r="172" spans="1:7" x14ac:dyDescent="0.2">
      <c r="A172" s="16">
        <v>132</v>
      </c>
      <c r="B172" s="4"/>
      <c r="C172" s="5" t="s">
        <v>65</v>
      </c>
      <c r="D172" s="6">
        <v>69056.56</v>
      </c>
      <c r="E172" s="6"/>
      <c r="F172" s="6"/>
      <c r="G172" s="6"/>
    </row>
    <row r="173" spans="1:7" x14ac:dyDescent="0.2">
      <c r="A173" s="16">
        <v>133</v>
      </c>
      <c r="B173" s="4"/>
      <c r="C173" s="5" t="s">
        <v>66</v>
      </c>
      <c r="D173" s="6">
        <v>20000</v>
      </c>
      <c r="E173" s="6"/>
      <c r="F173" s="6"/>
      <c r="G173" s="6"/>
    </row>
    <row r="174" spans="1:7" x14ac:dyDescent="0.2">
      <c r="A174" s="16">
        <v>134</v>
      </c>
      <c r="B174" s="4"/>
      <c r="C174" s="5" t="s">
        <v>40</v>
      </c>
      <c r="D174" s="6">
        <v>1227793.8700000001</v>
      </c>
      <c r="E174" s="6"/>
      <c r="F174" s="6"/>
      <c r="G174" s="6"/>
    </row>
    <row r="175" spans="1:7" x14ac:dyDescent="0.2">
      <c r="A175" s="16">
        <v>135</v>
      </c>
      <c r="B175" s="4">
        <v>24701</v>
      </c>
      <c r="C175" s="5" t="s">
        <v>142</v>
      </c>
      <c r="D175" s="9"/>
      <c r="E175" s="6">
        <v>115496.33</v>
      </c>
      <c r="F175" s="6"/>
      <c r="G175" s="6"/>
    </row>
    <row r="176" spans="1:7" x14ac:dyDescent="0.2">
      <c r="A176" s="16"/>
      <c r="B176" s="4">
        <v>24801</v>
      </c>
      <c r="C176" s="30" t="s">
        <v>4</v>
      </c>
      <c r="D176" s="9"/>
      <c r="E176" s="6">
        <f>+D177+D178+D179</f>
        <v>365842.32</v>
      </c>
      <c r="F176" s="6"/>
      <c r="G176" s="6"/>
    </row>
    <row r="177" spans="1:7" x14ac:dyDescent="0.2">
      <c r="A177" s="16">
        <v>136</v>
      </c>
      <c r="B177" s="4"/>
      <c r="C177" s="30" t="s">
        <v>143</v>
      </c>
      <c r="D177" s="6">
        <v>14000</v>
      </c>
      <c r="E177" s="7"/>
      <c r="F177" s="7"/>
      <c r="G177" s="7"/>
    </row>
    <row r="178" spans="1:7" x14ac:dyDescent="0.2">
      <c r="A178" s="16">
        <v>137</v>
      </c>
      <c r="B178" s="4"/>
      <c r="C178" s="30" t="s">
        <v>60</v>
      </c>
      <c r="D178" s="6">
        <v>305214.94</v>
      </c>
      <c r="E178" s="7"/>
      <c r="F178" s="7"/>
      <c r="G178" s="7"/>
    </row>
    <row r="179" spans="1:7" x14ac:dyDescent="0.2">
      <c r="A179" s="16">
        <v>138</v>
      </c>
      <c r="B179" s="4"/>
      <c r="C179" s="30" t="s">
        <v>26</v>
      </c>
      <c r="D179" s="6">
        <v>46627.38</v>
      </c>
      <c r="E179" s="7"/>
      <c r="F179" s="7"/>
      <c r="G179" s="7"/>
    </row>
    <row r="180" spans="1:7" x14ac:dyDescent="0.2">
      <c r="A180" s="16">
        <v>139</v>
      </c>
      <c r="B180" s="4">
        <v>24901</v>
      </c>
      <c r="C180" s="5" t="s">
        <v>144</v>
      </c>
      <c r="D180" s="9"/>
      <c r="E180" s="6">
        <v>318078.87340000004</v>
      </c>
      <c r="F180" s="6"/>
      <c r="G180" s="6"/>
    </row>
    <row r="181" spans="1:7" x14ac:dyDescent="0.2">
      <c r="A181" s="16">
        <v>140</v>
      </c>
      <c r="B181" s="4">
        <v>25201</v>
      </c>
      <c r="C181" s="5" t="s">
        <v>77</v>
      </c>
      <c r="D181" s="9"/>
      <c r="E181" s="6">
        <v>1200</v>
      </c>
      <c r="F181" s="6"/>
      <c r="G181" s="6"/>
    </row>
    <row r="182" spans="1:7" x14ac:dyDescent="0.2">
      <c r="A182" s="16">
        <v>141</v>
      </c>
      <c r="B182" s="4">
        <v>25301</v>
      </c>
      <c r="C182" s="5" t="s">
        <v>145</v>
      </c>
      <c r="D182" s="9"/>
      <c r="E182" s="6">
        <v>34090.5</v>
      </c>
      <c r="F182" s="6"/>
      <c r="G182" s="6"/>
    </row>
    <row r="183" spans="1:7" x14ac:dyDescent="0.2">
      <c r="A183" s="16">
        <v>142</v>
      </c>
      <c r="B183" s="4">
        <v>25401</v>
      </c>
      <c r="C183" s="5" t="s">
        <v>45</v>
      </c>
      <c r="D183" s="9"/>
      <c r="E183" s="6">
        <v>55093.26</v>
      </c>
      <c r="F183" s="6"/>
      <c r="G183" s="6"/>
    </row>
    <row r="184" spans="1:7" x14ac:dyDescent="0.2">
      <c r="A184" s="16">
        <v>143</v>
      </c>
      <c r="B184" s="4">
        <v>25901</v>
      </c>
      <c r="C184" s="5" t="s">
        <v>146</v>
      </c>
      <c r="D184" s="9"/>
      <c r="E184" s="6">
        <v>362206.53</v>
      </c>
      <c r="F184" s="6"/>
      <c r="G184" s="6"/>
    </row>
    <row r="185" spans="1:7" s="13" customFormat="1" x14ac:dyDescent="0.2">
      <c r="A185" s="16"/>
      <c r="B185" s="21">
        <v>26102</v>
      </c>
      <c r="C185" s="31" t="s">
        <v>118</v>
      </c>
      <c r="D185" s="33"/>
      <c r="E185" s="25">
        <f>+D186+D187+D188</f>
        <v>77667.94</v>
      </c>
      <c r="F185" s="25"/>
      <c r="G185" s="25"/>
    </row>
    <row r="186" spans="1:7" s="13" customFormat="1" x14ac:dyDescent="0.2">
      <c r="A186" s="16">
        <v>51</v>
      </c>
      <c r="B186" s="21"/>
      <c r="C186" s="31" t="s">
        <v>118</v>
      </c>
      <c r="D186" s="6">
        <v>55667.94</v>
      </c>
      <c r="E186" s="25"/>
      <c r="F186" s="25"/>
      <c r="G186" s="25"/>
    </row>
    <row r="187" spans="1:7" s="13" customFormat="1" x14ac:dyDescent="0.2">
      <c r="A187" s="16">
        <v>52</v>
      </c>
      <c r="B187" s="21"/>
      <c r="C187" s="31" t="s">
        <v>61</v>
      </c>
      <c r="D187" s="6">
        <v>10000</v>
      </c>
      <c r="E187" s="25"/>
      <c r="F187" s="25"/>
      <c r="G187" s="25"/>
    </row>
    <row r="188" spans="1:7" s="13" customFormat="1" x14ac:dyDescent="0.2">
      <c r="A188" s="16">
        <v>53</v>
      </c>
      <c r="B188" s="21"/>
      <c r="C188" s="31" t="s">
        <v>62</v>
      </c>
      <c r="D188" s="6">
        <v>12000</v>
      </c>
      <c r="E188" s="25"/>
      <c r="F188" s="25"/>
      <c r="G188" s="25"/>
    </row>
    <row r="189" spans="1:7" x14ac:dyDescent="0.2">
      <c r="A189" s="16">
        <v>55</v>
      </c>
      <c r="B189" s="4">
        <v>26105</v>
      </c>
      <c r="C189" s="5" t="s">
        <v>147</v>
      </c>
      <c r="D189" s="9"/>
      <c r="E189" s="6">
        <v>80250</v>
      </c>
      <c r="F189" s="6"/>
      <c r="G189" s="6"/>
    </row>
    <row r="190" spans="1:7" x14ac:dyDescent="0.2">
      <c r="A190" s="16">
        <v>57</v>
      </c>
      <c r="B190" s="4">
        <v>27101</v>
      </c>
      <c r="C190" s="5" t="s">
        <v>54</v>
      </c>
      <c r="D190" s="9"/>
      <c r="E190" s="6">
        <v>112000</v>
      </c>
      <c r="F190" s="6"/>
      <c r="G190" s="6"/>
    </row>
    <row r="191" spans="1:7" x14ac:dyDescent="0.2">
      <c r="A191" s="16">
        <v>144</v>
      </c>
      <c r="B191" s="4">
        <v>27201</v>
      </c>
      <c r="C191" s="5" t="s">
        <v>5</v>
      </c>
      <c r="D191" s="9"/>
      <c r="E191" s="6">
        <v>176879.3</v>
      </c>
      <c r="F191" s="6"/>
      <c r="G191" s="6"/>
    </row>
    <row r="192" spans="1:7" x14ac:dyDescent="0.2">
      <c r="A192" s="16">
        <v>145</v>
      </c>
      <c r="B192" s="4">
        <v>27401</v>
      </c>
      <c r="C192" s="5" t="s">
        <v>6</v>
      </c>
      <c r="D192" s="9"/>
      <c r="E192" s="6">
        <v>33016</v>
      </c>
      <c r="F192" s="6"/>
      <c r="G192" s="6"/>
    </row>
    <row r="193" spans="1:7" x14ac:dyDescent="0.2">
      <c r="A193" s="16">
        <v>146</v>
      </c>
      <c r="B193" s="4">
        <v>29101</v>
      </c>
      <c r="C193" s="5" t="s">
        <v>7</v>
      </c>
      <c r="D193" s="9"/>
      <c r="E193" s="6">
        <v>55080.04</v>
      </c>
      <c r="F193" s="6"/>
      <c r="G193" s="6"/>
    </row>
    <row r="194" spans="1:7" x14ac:dyDescent="0.2">
      <c r="A194" s="16">
        <v>147</v>
      </c>
      <c r="B194" s="4">
        <v>29201</v>
      </c>
      <c r="C194" s="5" t="s">
        <v>148</v>
      </c>
      <c r="D194" s="9"/>
      <c r="E194" s="6">
        <v>14621.219999999998</v>
      </c>
      <c r="F194" s="6"/>
      <c r="G194" s="6"/>
    </row>
    <row r="195" spans="1:7" x14ac:dyDescent="0.2">
      <c r="A195" s="16">
        <v>148</v>
      </c>
      <c r="B195" s="4">
        <v>29301</v>
      </c>
      <c r="C195" s="5" t="s">
        <v>149</v>
      </c>
      <c r="D195" s="9"/>
      <c r="E195" s="6">
        <v>34558.659999999996</v>
      </c>
      <c r="F195" s="6"/>
      <c r="G195" s="6"/>
    </row>
    <row r="196" spans="1:7" x14ac:dyDescent="0.2">
      <c r="A196" s="16">
        <v>149</v>
      </c>
      <c r="B196" s="4">
        <v>29601</v>
      </c>
      <c r="C196" s="5" t="s">
        <v>150</v>
      </c>
      <c r="D196" s="9"/>
      <c r="E196" s="6">
        <v>81000</v>
      </c>
      <c r="F196" s="6"/>
      <c r="G196" s="6"/>
    </row>
    <row r="197" spans="1:7" x14ac:dyDescent="0.2">
      <c r="A197" s="16">
        <v>150</v>
      </c>
      <c r="B197" s="4">
        <v>29801</v>
      </c>
      <c r="C197" s="5" t="s">
        <v>63</v>
      </c>
      <c r="D197" s="9"/>
      <c r="E197" s="6">
        <v>28017.289100000002</v>
      </c>
      <c r="F197" s="6"/>
      <c r="G197" s="6"/>
    </row>
    <row r="198" spans="1:7" x14ac:dyDescent="0.2">
      <c r="A198" s="16"/>
      <c r="B198" s="4">
        <v>29901</v>
      </c>
      <c r="C198" s="5" t="s">
        <v>46</v>
      </c>
      <c r="D198" s="7"/>
      <c r="E198" s="6">
        <f>+D199+D200+D201</f>
        <v>554819.11</v>
      </c>
      <c r="F198" s="6"/>
      <c r="G198" s="6"/>
    </row>
    <row r="199" spans="1:7" x14ac:dyDescent="0.2">
      <c r="A199" s="16">
        <v>151</v>
      </c>
      <c r="B199" s="4"/>
      <c r="C199" s="5" t="s">
        <v>46</v>
      </c>
      <c r="D199" s="6">
        <v>427819.11</v>
      </c>
      <c r="E199" s="7"/>
      <c r="F199" s="7"/>
      <c r="G199" s="7"/>
    </row>
    <row r="200" spans="1:7" x14ac:dyDescent="0.2">
      <c r="A200" s="16">
        <v>152</v>
      </c>
      <c r="B200" s="4"/>
      <c r="C200" s="5" t="s">
        <v>276</v>
      </c>
      <c r="D200" s="6">
        <v>10000</v>
      </c>
      <c r="E200" s="7"/>
      <c r="F200" s="7"/>
      <c r="G200" s="7"/>
    </row>
    <row r="201" spans="1:7" x14ac:dyDescent="0.2">
      <c r="A201" s="16">
        <v>153</v>
      </c>
      <c r="B201" s="4"/>
      <c r="C201" s="5" t="s">
        <v>57</v>
      </c>
      <c r="D201" s="6">
        <v>117000</v>
      </c>
      <c r="E201" s="7"/>
      <c r="F201" s="7"/>
      <c r="G201" s="7"/>
    </row>
    <row r="202" spans="1:7" ht="22.5" x14ac:dyDescent="0.2">
      <c r="A202" s="16">
        <v>154</v>
      </c>
      <c r="B202" s="4">
        <v>31201</v>
      </c>
      <c r="C202" s="5" t="s">
        <v>151</v>
      </c>
      <c r="D202" s="6"/>
      <c r="E202" s="6">
        <v>26906.670000000002</v>
      </c>
      <c r="F202" s="6"/>
      <c r="G202" s="6"/>
    </row>
    <row r="203" spans="1:7" x14ac:dyDescent="0.2">
      <c r="A203" s="16">
        <v>155</v>
      </c>
      <c r="B203" s="4">
        <v>31401</v>
      </c>
      <c r="C203" s="5" t="s">
        <v>152</v>
      </c>
      <c r="D203" s="9"/>
      <c r="E203" s="6">
        <v>32811.72</v>
      </c>
      <c r="F203" s="6"/>
      <c r="G203" s="6"/>
    </row>
    <row r="204" spans="1:7" x14ac:dyDescent="0.2">
      <c r="A204" s="16">
        <v>156</v>
      </c>
      <c r="B204" s="4">
        <v>31501</v>
      </c>
      <c r="C204" s="5" t="s">
        <v>153</v>
      </c>
      <c r="D204" s="9"/>
      <c r="E204" s="6">
        <v>10200</v>
      </c>
      <c r="F204" s="6"/>
      <c r="G204" s="6"/>
    </row>
    <row r="205" spans="1:7" x14ac:dyDescent="0.2">
      <c r="A205" s="16">
        <v>157</v>
      </c>
      <c r="B205" s="4">
        <v>31602</v>
      </c>
      <c r="C205" s="5" t="s">
        <v>154</v>
      </c>
      <c r="D205" s="9"/>
      <c r="E205" s="6">
        <v>89924.77</v>
      </c>
      <c r="F205" s="6"/>
      <c r="G205" s="6"/>
    </row>
    <row r="206" spans="1:7" x14ac:dyDescent="0.2">
      <c r="A206" s="16">
        <v>158</v>
      </c>
      <c r="B206" s="4">
        <v>31801</v>
      </c>
      <c r="C206" s="5" t="s">
        <v>155</v>
      </c>
      <c r="D206" s="9"/>
      <c r="E206" s="6">
        <v>246967.91</v>
      </c>
      <c r="F206" s="6"/>
      <c r="G206" s="6"/>
    </row>
    <row r="207" spans="1:7" x14ac:dyDescent="0.2">
      <c r="A207" s="16"/>
      <c r="B207" s="4">
        <v>32301</v>
      </c>
      <c r="C207" s="5" t="s">
        <v>119</v>
      </c>
      <c r="D207" s="9"/>
      <c r="E207" s="6">
        <f>+D208+D209+D210+D211</f>
        <v>618716.22</v>
      </c>
      <c r="F207" s="6"/>
      <c r="G207" s="6"/>
    </row>
    <row r="208" spans="1:7" ht="22.5" x14ac:dyDescent="0.2">
      <c r="A208" s="16">
        <v>66</v>
      </c>
      <c r="B208" s="4"/>
      <c r="C208" s="5" t="s">
        <v>255</v>
      </c>
      <c r="D208" s="6">
        <v>49439.199999999997</v>
      </c>
      <c r="E208" s="6"/>
      <c r="F208" s="6"/>
      <c r="G208" s="6"/>
    </row>
    <row r="209" spans="1:7" ht="24" customHeight="1" x14ac:dyDescent="0.2">
      <c r="A209" s="16">
        <v>67</v>
      </c>
      <c r="B209" s="4"/>
      <c r="C209" s="5" t="s">
        <v>254</v>
      </c>
      <c r="D209" s="6">
        <v>25835.52</v>
      </c>
      <c r="E209" s="6"/>
      <c r="F209" s="6"/>
      <c r="G209" s="6"/>
    </row>
    <row r="210" spans="1:7" ht="24.75" customHeight="1" x14ac:dyDescent="0.2">
      <c r="A210" s="16">
        <v>70</v>
      </c>
      <c r="B210" s="4"/>
      <c r="C210" s="5" t="s">
        <v>259</v>
      </c>
      <c r="D210" s="6">
        <v>134731.1</v>
      </c>
      <c r="E210" s="6"/>
      <c r="F210" s="6"/>
      <c r="G210" s="6"/>
    </row>
    <row r="211" spans="1:7" ht="24.75" customHeight="1" x14ac:dyDescent="0.2">
      <c r="A211" s="16">
        <v>71</v>
      </c>
      <c r="B211" s="4"/>
      <c r="C211" s="5" t="s">
        <v>260</v>
      </c>
      <c r="D211" s="6">
        <v>408710.39999999997</v>
      </c>
      <c r="E211" s="6"/>
      <c r="F211" s="6"/>
      <c r="G211" s="6"/>
    </row>
    <row r="212" spans="1:7" ht="22.5" x14ac:dyDescent="0.2">
      <c r="A212" s="16">
        <v>15</v>
      </c>
      <c r="B212" s="4">
        <v>32502</v>
      </c>
      <c r="C212" s="5" t="s">
        <v>156</v>
      </c>
      <c r="D212" s="9"/>
      <c r="E212" s="6">
        <v>55000</v>
      </c>
      <c r="F212" s="6"/>
      <c r="G212" s="6"/>
    </row>
    <row r="213" spans="1:7" x14ac:dyDescent="0.2">
      <c r="A213" s="16"/>
      <c r="B213" s="4">
        <v>32701</v>
      </c>
      <c r="C213" s="5" t="s">
        <v>157</v>
      </c>
      <c r="D213" s="9"/>
      <c r="E213" s="6">
        <f>+D214+D215+D216+D217+D218+D219+D220</f>
        <v>969908.34000000008</v>
      </c>
      <c r="F213" s="6"/>
      <c r="G213" s="6"/>
    </row>
    <row r="214" spans="1:7" ht="22.5" x14ac:dyDescent="0.2">
      <c r="A214" s="16">
        <v>23</v>
      </c>
      <c r="B214" s="4"/>
      <c r="C214" s="5" t="s">
        <v>37</v>
      </c>
      <c r="D214" s="6">
        <v>19000</v>
      </c>
      <c r="E214" s="7"/>
      <c r="F214" s="7"/>
      <c r="G214" s="7"/>
    </row>
    <row r="215" spans="1:7" x14ac:dyDescent="0.2">
      <c r="A215" s="16">
        <v>24</v>
      </c>
      <c r="B215" s="4"/>
      <c r="C215" s="5" t="s">
        <v>71</v>
      </c>
      <c r="D215" s="6">
        <v>24179.99</v>
      </c>
      <c r="E215" s="7"/>
      <c r="F215" s="7"/>
      <c r="G215" s="7"/>
    </row>
    <row r="216" spans="1:7" x14ac:dyDescent="0.2">
      <c r="A216" s="16">
        <v>26</v>
      </c>
      <c r="B216" s="4"/>
      <c r="C216" s="5" t="s">
        <v>67</v>
      </c>
      <c r="D216" s="6">
        <v>70000</v>
      </c>
      <c r="E216" s="7"/>
      <c r="F216" s="7"/>
      <c r="G216" s="7"/>
    </row>
    <row r="217" spans="1:7" ht="21.75" customHeight="1" x14ac:dyDescent="0.2">
      <c r="A217" s="16">
        <v>25</v>
      </c>
      <c r="B217" s="4"/>
      <c r="C217" s="5" t="s">
        <v>241</v>
      </c>
      <c r="D217" s="6">
        <v>749396.06</v>
      </c>
      <c r="E217" s="7"/>
      <c r="F217" s="7"/>
      <c r="G217" s="7"/>
    </row>
    <row r="218" spans="1:7" x14ac:dyDescent="0.2">
      <c r="A218" s="16">
        <v>27</v>
      </c>
      <c r="B218" s="4"/>
      <c r="C218" s="5" t="s">
        <v>68</v>
      </c>
      <c r="D218" s="6">
        <v>107332.29</v>
      </c>
      <c r="E218" s="7"/>
      <c r="F218" s="7"/>
      <c r="G218" s="7"/>
    </row>
    <row r="219" spans="1:7" x14ac:dyDescent="0.2">
      <c r="A219" s="16"/>
      <c r="B219" s="4"/>
      <c r="C219" s="5" t="s">
        <v>158</v>
      </c>
      <c r="D219" s="6">
        <v>0</v>
      </c>
      <c r="E219" s="7"/>
      <c r="F219" s="7"/>
      <c r="G219" s="7"/>
    </row>
    <row r="220" spans="1:7" ht="19.5" customHeight="1" x14ac:dyDescent="0.2">
      <c r="A220" s="16"/>
      <c r="B220" s="4"/>
      <c r="C220" s="5" t="s">
        <v>159</v>
      </c>
      <c r="D220" s="6">
        <v>0</v>
      </c>
      <c r="E220" s="7"/>
      <c r="F220" s="7"/>
      <c r="G220" s="7"/>
    </row>
    <row r="221" spans="1:7" x14ac:dyDescent="0.2">
      <c r="A221" s="16">
        <v>159</v>
      </c>
      <c r="B221" s="4">
        <v>33304</v>
      </c>
      <c r="C221" s="5" t="s">
        <v>75</v>
      </c>
      <c r="D221" s="6"/>
      <c r="E221" s="6">
        <v>13600</v>
      </c>
      <c r="F221" s="6"/>
      <c r="G221" s="6"/>
    </row>
    <row r="222" spans="1:7" x14ac:dyDescent="0.2">
      <c r="A222" s="16">
        <v>160</v>
      </c>
      <c r="B222" s="4">
        <v>33401</v>
      </c>
      <c r="C222" s="5" t="s">
        <v>81</v>
      </c>
      <c r="D222" s="9"/>
      <c r="E222" s="6">
        <v>856942.05</v>
      </c>
      <c r="F222" s="6"/>
      <c r="G222" s="6"/>
    </row>
    <row r="223" spans="1:7" x14ac:dyDescent="0.2">
      <c r="A223" s="16"/>
      <c r="B223" s="4">
        <v>33601</v>
      </c>
      <c r="C223" s="5" t="s">
        <v>82</v>
      </c>
      <c r="D223" s="9"/>
      <c r="E223" s="6">
        <v>0</v>
      </c>
      <c r="F223" s="6"/>
      <c r="G223" s="6"/>
    </row>
    <row r="224" spans="1:7" x14ac:dyDescent="0.2">
      <c r="A224" s="16"/>
      <c r="B224" s="4">
        <v>33602</v>
      </c>
      <c r="C224" s="5" t="s">
        <v>2</v>
      </c>
      <c r="D224" s="9"/>
      <c r="E224" s="6">
        <f>+D225+D226+D227+D228+D229+D230+D231+D232+D233+D234+D235+D236+D237+D238+D239+D240</f>
        <v>2821515.23</v>
      </c>
      <c r="F224" s="6"/>
      <c r="G224" s="6"/>
    </row>
    <row r="225" spans="1:7" x14ac:dyDescent="0.2">
      <c r="A225" s="16">
        <v>161</v>
      </c>
      <c r="B225" s="4"/>
      <c r="C225" s="5" t="s">
        <v>38</v>
      </c>
      <c r="D225" s="6">
        <v>9396</v>
      </c>
      <c r="E225" s="7"/>
      <c r="F225" s="7"/>
      <c r="G225" s="7"/>
    </row>
    <row r="226" spans="1:7" x14ac:dyDescent="0.2">
      <c r="A226" s="16">
        <v>162</v>
      </c>
      <c r="B226" s="4"/>
      <c r="C226" s="5" t="s">
        <v>1</v>
      </c>
      <c r="D226" s="6">
        <v>217152.5</v>
      </c>
      <c r="E226" s="7"/>
      <c r="F226" s="7"/>
      <c r="G226" s="7"/>
    </row>
    <row r="227" spans="1:7" ht="22.5" x14ac:dyDescent="0.2">
      <c r="A227" s="16">
        <v>163</v>
      </c>
      <c r="B227" s="4"/>
      <c r="C227" s="5" t="s">
        <v>160</v>
      </c>
      <c r="D227" s="6">
        <v>1614253.2599999998</v>
      </c>
      <c r="E227" s="7"/>
      <c r="F227" s="7"/>
      <c r="G227" s="7"/>
    </row>
    <row r="228" spans="1:7" x14ac:dyDescent="0.2">
      <c r="A228" s="16">
        <v>174</v>
      </c>
      <c r="B228" s="4"/>
      <c r="C228" s="5" t="s">
        <v>2</v>
      </c>
      <c r="D228" s="6">
        <v>27373.14</v>
      </c>
      <c r="E228" s="7"/>
      <c r="F228" s="7"/>
      <c r="G228" s="7"/>
    </row>
    <row r="229" spans="1:7" x14ac:dyDescent="0.2">
      <c r="A229" s="16">
        <v>167</v>
      </c>
      <c r="B229" s="4"/>
      <c r="C229" s="5" t="s">
        <v>30</v>
      </c>
      <c r="D229" s="6">
        <v>19500</v>
      </c>
      <c r="E229" s="7"/>
      <c r="F229" s="7"/>
      <c r="G229" s="7"/>
    </row>
    <row r="230" spans="1:7" x14ac:dyDescent="0.2">
      <c r="A230" s="16">
        <v>166</v>
      </c>
      <c r="B230" s="4"/>
      <c r="C230" s="5" t="s">
        <v>29</v>
      </c>
      <c r="D230" s="6">
        <v>11425</v>
      </c>
      <c r="E230" s="7"/>
      <c r="F230" s="7"/>
      <c r="G230" s="7"/>
    </row>
    <row r="231" spans="1:7" x14ac:dyDescent="0.2">
      <c r="A231" s="16">
        <v>169</v>
      </c>
      <c r="B231" s="4"/>
      <c r="C231" s="5" t="s">
        <v>214</v>
      </c>
      <c r="D231" s="6">
        <v>8427.48</v>
      </c>
      <c r="E231" s="7"/>
      <c r="F231" s="7"/>
      <c r="G231" s="7"/>
    </row>
    <row r="232" spans="1:7" x14ac:dyDescent="0.2">
      <c r="A232" s="16">
        <v>169</v>
      </c>
      <c r="B232" s="4"/>
      <c r="C232" s="5" t="s">
        <v>25</v>
      </c>
      <c r="D232" s="6">
        <v>137648.84</v>
      </c>
      <c r="E232" s="7"/>
      <c r="F232" s="7"/>
      <c r="G232" s="7"/>
    </row>
    <row r="233" spans="1:7" x14ac:dyDescent="0.2">
      <c r="A233" s="16">
        <v>164</v>
      </c>
      <c r="B233" s="4"/>
      <c r="C233" s="5" t="s">
        <v>50</v>
      </c>
      <c r="D233" s="6">
        <v>181599.33000000002</v>
      </c>
      <c r="E233" s="7"/>
      <c r="F233" s="7"/>
      <c r="G233" s="7"/>
    </row>
    <row r="234" spans="1:7" x14ac:dyDescent="0.2">
      <c r="A234" s="16">
        <v>165</v>
      </c>
      <c r="B234" s="4"/>
      <c r="C234" s="5" t="s">
        <v>213</v>
      </c>
      <c r="D234" s="6">
        <v>6091</v>
      </c>
      <c r="E234" s="7"/>
      <c r="F234" s="7"/>
      <c r="G234" s="7"/>
    </row>
    <row r="235" spans="1:7" x14ac:dyDescent="0.2">
      <c r="A235" s="16">
        <v>170</v>
      </c>
      <c r="B235" s="4"/>
      <c r="C235" s="5" t="s">
        <v>83</v>
      </c>
      <c r="D235" s="6">
        <v>7262.56</v>
      </c>
      <c r="E235" s="7"/>
      <c r="F235" s="7"/>
      <c r="G235" s="7"/>
    </row>
    <row r="236" spans="1:7" x14ac:dyDescent="0.2">
      <c r="A236" s="16">
        <v>171</v>
      </c>
      <c r="B236" s="4"/>
      <c r="C236" s="5" t="s">
        <v>161</v>
      </c>
      <c r="D236" s="6">
        <v>22500</v>
      </c>
      <c r="E236" s="7"/>
      <c r="F236" s="7"/>
      <c r="G236" s="7"/>
    </row>
    <row r="237" spans="1:7" x14ac:dyDescent="0.2">
      <c r="A237" s="16"/>
      <c r="B237" s="4"/>
      <c r="C237" s="5" t="s">
        <v>215</v>
      </c>
      <c r="D237" s="6">
        <v>0</v>
      </c>
      <c r="E237" s="7"/>
      <c r="F237" s="7"/>
      <c r="G237" s="7"/>
    </row>
    <row r="238" spans="1:7" x14ac:dyDescent="0.2">
      <c r="A238" s="16">
        <v>168</v>
      </c>
      <c r="B238" s="4"/>
      <c r="C238" s="5" t="s">
        <v>84</v>
      </c>
      <c r="D238" s="6">
        <v>275886.12</v>
      </c>
      <c r="E238" s="7"/>
      <c r="F238" s="7"/>
      <c r="G238" s="7"/>
    </row>
    <row r="239" spans="1:7" x14ac:dyDescent="0.2">
      <c r="A239" s="16">
        <v>175</v>
      </c>
      <c r="B239" s="4"/>
      <c r="C239" s="5" t="s">
        <v>51</v>
      </c>
      <c r="D239" s="6">
        <v>3000</v>
      </c>
      <c r="E239" s="7"/>
      <c r="F239" s="7"/>
      <c r="G239" s="7"/>
    </row>
    <row r="240" spans="1:7" x14ac:dyDescent="0.2">
      <c r="A240" s="16">
        <v>172</v>
      </c>
      <c r="B240" s="4"/>
      <c r="C240" s="5" t="s">
        <v>19</v>
      </c>
      <c r="D240" s="6">
        <v>280000</v>
      </c>
      <c r="E240" s="7"/>
      <c r="F240" s="7"/>
      <c r="G240" s="7"/>
    </row>
    <row r="241" spans="1:7" x14ac:dyDescent="0.2">
      <c r="A241" s="16">
        <v>176</v>
      </c>
      <c r="B241" s="4">
        <v>33604</v>
      </c>
      <c r="C241" s="5" t="s">
        <v>136</v>
      </c>
      <c r="D241" s="7"/>
      <c r="E241" s="6">
        <v>92228.62</v>
      </c>
      <c r="F241" s="6"/>
      <c r="G241" s="6"/>
    </row>
    <row r="242" spans="1:7" x14ac:dyDescent="0.2">
      <c r="A242" s="16">
        <v>177</v>
      </c>
      <c r="B242" s="4">
        <v>33606</v>
      </c>
      <c r="C242" s="5" t="s">
        <v>13</v>
      </c>
      <c r="D242" s="7"/>
      <c r="E242" s="6">
        <v>32746</v>
      </c>
      <c r="F242" s="6"/>
      <c r="G242" s="6"/>
    </row>
    <row r="243" spans="1:7" x14ac:dyDescent="0.2">
      <c r="A243" s="16"/>
      <c r="B243" s="4">
        <v>33901</v>
      </c>
      <c r="C243" s="5" t="s">
        <v>112</v>
      </c>
      <c r="D243" s="9"/>
      <c r="E243" s="6">
        <f>+D244+D245</f>
        <v>371199.19999999995</v>
      </c>
      <c r="F243" s="6"/>
      <c r="G243" s="6"/>
    </row>
    <row r="244" spans="1:7" ht="45" x14ac:dyDescent="0.2">
      <c r="A244" s="16">
        <v>178</v>
      </c>
      <c r="B244" s="4"/>
      <c r="C244" s="5" t="s">
        <v>162</v>
      </c>
      <c r="D244" s="6">
        <v>51750</v>
      </c>
      <c r="E244" s="6"/>
      <c r="F244" s="6"/>
      <c r="G244" s="6"/>
    </row>
    <row r="245" spans="1:7" x14ac:dyDescent="0.2">
      <c r="A245" s="16">
        <v>179</v>
      </c>
      <c r="B245" s="4"/>
      <c r="C245" s="5" t="s">
        <v>41</v>
      </c>
      <c r="D245" s="6">
        <v>319449.19999999995</v>
      </c>
      <c r="E245" s="6"/>
      <c r="F245" s="6"/>
      <c r="G245" s="6"/>
    </row>
    <row r="246" spans="1:7" x14ac:dyDescent="0.2">
      <c r="A246" s="16">
        <v>180</v>
      </c>
      <c r="B246" s="4">
        <v>33903</v>
      </c>
      <c r="C246" s="5" t="s">
        <v>163</v>
      </c>
      <c r="D246" s="7"/>
      <c r="E246" s="6">
        <v>351453.3</v>
      </c>
      <c r="F246" s="6"/>
      <c r="G246" s="6"/>
    </row>
    <row r="247" spans="1:7" x14ac:dyDescent="0.2">
      <c r="A247" s="16">
        <v>181</v>
      </c>
      <c r="B247" s="4">
        <v>34101</v>
      </c>
      <c r="C247" s="5" t="s">
        <v>20</v>
      </c>
      <c r="D247" s="7"/>
      <c r="E247" s="6">
        <v>10660</v>
      </c>
      <c r="F247" s="6"/>
      <c r="G247" s="6"/>
    </row>
    <row r="248" spans="1:7" x14ac:dyDescent="0.2">
      <c r="A248" s="16">
        <v>182</v>
      </c>
      <c r="B248" s="4">
        <v>34701</v>
      </c>
      <c r="C248" s="5" t="s">
        <v>52</v>
      </c>
      <c r="D248" s="7"/>
      <c r="E248" s="6">
        <v>39499.999999999993</v>
      </c>
      <c r="F248" s="6"/>
      <c r="G248" s="6"/>
    </row>
    <row r="249" spans="1:7" x14ac:dyDescent="0.2">
      <c r="A249" s="16"/>
      <c r="B249" s="4">
        <v>35102</v>
      </c>
      <c r="C249" s="5" t="s">
        <v>164</v>
      </c>
      <c r="D249" s="7"/>
      <c r="E249" s="6">
        <f>D250+D251+D252</f>
        <v>80460.409999999989</v>
      </c>
      <c r="F249" s="6"/>
      <c r="G249" s="6"/>
    </row>
    <row r="250" spans="1:7" x14ac:dyDescent="0.2">
      <c r="A250" s="16">
        <v>184</v>
      </c>
      <c r="B250" s="4"/>
      <c r="C250" s="5" t="s">
        <v>165</v>
      </c>
      <c r="D250" s="6">
        <v>49999.999999999993</v>
      </c>
      <c r="E250" s="7"/>
      <c r="F250" s="7"/>
      <c r="G250" s="7"/>
    </row>
    <row r="251" spans="1:7" x14ac:dyDescent="0.2">
      <c r="A251" s="16">
        <v>183</v>
      </c>
      <c r="B251" s="4"/>
      <c r="C251" s="5" t="s">
        <v>278</v>
      </c>
      <c r="D251" s="6">
        <v>2567.91</v>
      </c>
      <c r="E251" s="7"/>
      <c r="F251" s="7"/>
      <c r="G251" s="7"/>
    </row>
    <row r="252" spans="1:7" ht="22.5" x14ac:dyDescent="0.2">
      <c r="A252" s="16">
        <v>185</v>
      </c>
      <c r="B252" s="4"/>
      <c r="C252" s="5" t="s">
        <v>53</v>
      </c>
      <c r="D252" s="6">
        <v>27892.5</v>
      </c>
      <c r="E252" s="7"/>
      <c r="F252" s="7"/>
      <c r="G252" s="7"/>
    </row>
    <row r="253" spans="1:7" x14ac:dyDescent="0.2">
      <c r="A253" s="16">
        <v>186</v>
      </c>
      <c r="B253" s="4">
        <v>35201</v>
      </c>
      <c r="C253" s="5" t="s">
        <v>166</v>
      </c>
      <c r="D253" s="7"/>
      <c r="E253" s="6">
        <v>62699.999999999993</v>
      </c>
      <c r="F253" s="6"/>
      <c r="G253" s="6"/>
    </row>
    <row r="254" spans="1:7" ht="33.75" x14ac:dyDescent="0.2">
      <c r="A254" s="16">
        <v>75</v>
      </c>
      <c r="B254" s="4">
        <v>35301</v>
      </c>
      <c r="C254" s="5" t="s">
        <v>280</v>
      </c>
      <c r="D254" s="7"/>
      <c r="E254" s="6">
        <v>70200</v>
      </c>
      <c r="F254" s="6"/>
      <c r="G254" s="6"/>
    </row>
    <row r="255" spans="1:7" x14ac:dyDescent="0.2">
      <c r="A255" s="16"/>
      <c r="B255" s="4">
        <v>35701</v>
      </c>
      <c r="C255" s="5" t="s">
        <v>121</v>
      </c>
      <c r="D255" s="9"/>
      <c r="E255" s="6">
        <f>+D256+D257+D258+D259+D260+D261+D262+D263+D264+D265+D266+D267+D268+D269+D270+D271+D272+D273+D274+D275+D276+D277+D279+D281</f>
        <v>2186350.7599999998</v>
      </c>
      <c r="F255" s="6"/>
      <c r="G255" s="6"/>
    </row>
    <row r="256" spans="1:7" ht="22.5" x14ac:dyDescent="0.2">
      <c r="A256" s="16">
        <v>82</v>
      </c>
      <c r="B256" s="4"/>
      <c r="C256" s="5" t="s">
        <v>127</v>
      </c>
      <c r="D256" s="6">
        <v>25211.439999999999</v>
      </c>
      <c r="E256" s="6"/>
      <c r="F256" s="6"/>
      <c r="G256" s="6"/>
    </row>
    <row r="257" spans="1:7" x14ac:dyDescent="0.2">
      <c r="A257" s="16">
        <v>83</v>
      </c>
      <c r="B257" s="4"/>
      <c r="C257" s="5" t="s">
        <v>129</v>
      </c>
      <c r="D257" s="6">
        <v>9860</v>
      </c>
      <c r="E257" s="6"/>
      <c r="F257" s="6"/>
      <c r="G257" s="6"/>
    </row>
    <row r="258" spans="1:7" x14ac:dyDescent="0.2">
      <c r="A258" s="16">
        <v>96</v>
      </c>
      <c r="B258" s="4"/>
      <c r="C258" s="5" t="s">
        <v>223</v>
      </c>
      <c r="D258" s="6">
        <v>33628.29</v>
      </c>
      <c r="E258" s="6"/>
      <c r="F258" s="6"/>
      <c r="G258" s="6"/>
    </row>
    <row r="259" spans="1:7" x14ac:dyDescent="0.2">
      <c r="A259" s="16">
        <v>97</v>
      </c>
      <c r="B259" s="4"/>
      <c r="C259" s="5" t="s">
        <v>167</v>
      </c>
      <c r="D259" s="6">
        <v>125000</v>
      </c>
      <c r="E259" s="6"/>
      <c r="F259" s="7"/>
      <c r="G259" s="7"/>
    </row>
    <row r="260" spans="1:7" ht="22.5" x14ac:dyDescent="0.2">
      <c r="A260" s="16">
        <v>99</v>
      </c>
      <c r="B260" s="4"/>
      <c r="C260" s="5" t="s">
        <v>217</v>
      </c>
      <c r="D260" s="6">
        <v>5000</v>
      </c>
      <c r="E260" s="7"/>
      <c r="F260" s="7"/>
      <c r="G260" s="7"/>
    </row>
    <row r="261" spans="1:7" x14ac:dyDescent="0.2">
      <c r="A261" s="16">
        <v>85</v>
      </c>
      <c r="B261" s="4"/>
      <c r="C261" s="5" t="s">
        <v>221</v>
      </c>
      <c r="D261" s="6">
        <v>4453.95</v>
      </c>
      <c r="E261" s="7"/>
      <c r="F261" s="7"/>
      <c r="G261" s="7"/>
    </row>
    <row r="262" spans="1:7" ht="22.5" x14ac:dyDescent="0.2">
      <c r="A262" s="16">
        <v>98</v>
      </c>
      <c r="B262" s="4"/>
      <c r="C262" s="5" t="s">
        <v>222</v>
      </c>
      <c r="D262" s="6">
        <v>21000</v>
      </c>
      <c r="E262" s="7"/>
      <c r="F262" s="7"/>
      <c r="G262" s="7"/>
    </row>
    <row r="263" spans="1:7" x14ac:dyDescent="0.2">
      <c r="A263" s="16">
        <v>80</v>
      </c>
      <c r="B263" s="4"/>
      <c r="C263" s="5" t="s">
        <v>168</v>
      </c>
      <c r="D263" s="6">
        <v>105600</v>
      </c>
      <c r="E263" s="7"/>
      <c r="F263" s="7"/>
      <c r="G263" s="7"/>
    </row>
    <row r="264" spans="1:7" s="13" customFormat="1" x14ac:dyDescent="0.2">
      <c r="A264" s="16">
        <v>102</v>
      </c>
      <c r="B264" s="21"/>
      <c r="C264" s="31" t="s">
        <v>268</v>
      </c>
      <c r="D264" s="25">
        <v>237468</v>
      </c>
      <c r="E264" s="32"/>
      <c r="F264" s="32"/>
      <c r="G264" s="32"/>
    </row>
    <row r="265" spans="1:7" x14ac:dyDescent="0.2">
      <c r="A265" s="16">
        <v>103</v>
      </c>
      <c r="B265" s="4"/>
      <c r="C265" s="5" t="s">
        <v>269</v>
      </c>
      <c r="D265" s="6">
        <v>43650</v>
      </c>
      <c r="E265" s="7"/>
      <c r="F265" s="7"/>
      <c r="G265" s="7"/>
    </row>
    <row r="266" spans="1:7" x14ac:dyDescent="0.2">
      <c r="A266" s="16">
        <v>100</v>
      </c>
      <c r="B266" s="4"/>
      <c r="C266" s="5" t="s">
        <v>169</v>
      </c>
      <c r="D266" s="6">
        <f>4860+8000</f>
        <v>12860</v>
      </c>
      <c r="E266" s="7"/>
      <c r="F266" s="7"/>
      <c r="G266" s="7"/>
    </row>
    <row r="267" spans="1:7" x14ac:dyDescent="0.2">
      <c r="A267" s="16">
        <v>87</v>
      </c>
      <c r="B267" s="4"/>
      <c r="C267" s="5" t="s">
        <v>219</v>
      </c>
      <c r="D267" s="6">
        <v>5000</v>
      </c>
      <c r="E267" s="7"/>
      <c r="F267" s="7"/>
      <c r="G267" s="7"/>
    </row>
    <row r="268" spans="1:7" x14ac:dyDescent="0.2">
      <c r="A268" s="16">
        <v>93</v>
      </c>
      <c r="B268" s="4"/>
      <c r="C268" s="5" t="s">
        <v>264</v>
      </c>
      <c r="D268" s="6">
        <v>79000</v>
      </c>
      <c r="E268" s="7"/>
      <c r="F268" s="7"/>
      <c r="G268" s="7"/>
    </row>
    <row r="269" spans="1:7" x14ac:dyDescent="0.2">
      <c r="A269" s="16">
        <v>94</v>
      </c>
      <c r="B269" s="4"/>
      <c r="C269" s="5" t="s">
        <v>55</v>
      </c>
      <c r="D269" s="6">
        <v>14000</v>
      </c>
      <c r="E269" s="7"/>
      <c r="F269" s="7"/>
      <c r="G269" s="7"/>
    </row>
    <row r="270" spans="1:7" x14ac:dyDescent="0.2">
      <c r="A270" s="16">
        <v>86</v>
      </c>
      <c r="B270" s="4"/>
      <c r="C270" s="5" t="s">
        <v>220</v>
      </c>
      <c r="D270" s="6">
        <v>58000</v>
      </c>
      <c r="E270" s="7"/>
      <c r="F270" s="7"/>
      <c r="G270" s="7"/>
    </row>
    <row r="271" spans="1:7" x14ac:dyDescent="0.2">
      <c r="A271" s="16">
        <v>89</v>
      </c>
      <c r="B271" s="4"/>
      <c r="C271" s="5" t="s">
        <v>24</v>
      </c>
      <c r="D271" s="6">
        <v>4867.1499999999996</v>
      </c>
      <c r="E271" s="7"/>
      <c r="F271" s="7"/>
      <c r="G271" s="7"/>
    </row>
    <row r="272" spans="1:7" x14ac:dyDescent="0.2">
      <c r="A272" s="16">
        <v>90</v>
      </c>
      <c r="B272" s="4"/>
      <c r="C272" s="5" t="s">
        <v>170</v>
      </c>
      <c r="D272" s="6">
        <v>706932.2899999998</v>
      </c>
      <c r="E272" s="7"/>
      <c r="F272" s="7"/>
      <c r="G272" s="7"/>
    </row>
    <row r="273" spans="1:7" ht="22.5" x14ac:dyDescent="0.2">
      <c r="A273" s="16">
        <v>95</v>
      </c>
      <c r="B273" s="4"/>
      <c r="C273" s="5" t="s">
        <v>265</v>
      </c>
      <c r="D273" s="6">
        <v>30067.200000000001</v>
      </c>
      <c r="E273" s="7"/>
      <c r="F273" s="7"/>
      <c r="G273" s="7"/>
    </row>
    <row r="274" spans="1:7" x14ac:dyDescent="0.2">
      <c r="A274" s="16">
        <v>95</v>
      </c>
      <c r="B274" s="4"/>
      <c r="C274" s="5" t="s">
        <v>266</v>
      </c>
      <c r="D274" s="6">
        <v>181516.79999999999</v>
      </c>
      <c r="E274" s="7"/>
      <c r="F274" s="7"/>
      <c r="G274" s="7"/>
    </row>
    <row r="275" spans="1:7" ht="22.5" x14ac:dyDescent="0.2">
      <c r="A275" s="16">
        <v>88</v>
      </c>
      <c r="B275" s="4"/>
      <c r="C275" s="5" t="s">
        <v>218</v>
      </c>
      <c r="D275" s="6">
        <v>9974.5600000000013</v>
      </c>
      <c r="E275" s="7"/>
      <c r="F275" s="7"/>
      <c r="G275" s="7"/>
    </row>
    <row r="276" spans="1:7" ht="22.5" x14ac:dyDescent="0.2">
      <c r="A276" s="16">
        <v>88</v>
      </c>
      <c r="B276" s="4"/>
      <c r="C276" s="5" t="s">
        <v>171</v>
      </c>
      <c r="D276" s="6">
        <v>82610.240000000005</v>
      </c>
      <c r="E276" s="7"/>
      <c r="F276" s="7"/>
      <c r="G276" s="7"/>
    </row>
    <row r="277" spans="1:7" ht="22.5" x14ac:dyDescent="0.2">
      <c r="A277" s="16">
        <v>92</v>
      </c>
      <c r="B277" s="4"/>
      <c r="C277" s="5" t="s">
        <v>172</v>
      </c>
      <c r="D277" s="6">
        <v>14000</v>
      </c>
      <c r="E277" s="7"/>
      <c r="F277" s="7"/>
      <c r="G277" s="7"/>
    </row>
    <row r="278" spans="1:7" ht="22.5" x14ac:dyDescent="0.2">
      <c r="A278" s="16"/>
      <c r="B278" s="4"/>
      <c r="C278" s="5" t="s">
        <v>229</v>
      </c>
      <c r="D278" s="6">
        <v>0</v>
      </c>
      <c r="E278" s="7"/>
      <c r="F278" s="7"/>
      <c r="G278" s="7"/>
    </row>
    <row r="279" spans="1:7" ht="22.5" x14ac:dyDescent="0.2">
      <c r="A279" s="16">
        <v>101</v>
      </c>
      <c r="B279" s="4"/>
      <c r="C279" s="5" t="s">
        <v>267</v>
      </c>
      <c r="D279" s="6">
        <v>318795.83999999997</v>
      </c>
      <c r="E279" s="7"/>
      <c r="F279" s="7"/>
      <c r="G279" s="7"/>
    </row>
    <row r="280" spans="1:7" ht="22.5" x14ac:dyDescent="0.2">
      <c r="A280" s="16"/>
      <c r="B280" s="4"/>
      <c r="C280" s="5" t="s">
        <v>230</v>
      </c>
      <c r="D280" s="6">
        <v>0</v>
      </c>
      <c r="E280" s="7"/>
      <c r="F280" s="7"/>
      <c r="G280" s="7"/>
    </row>
    <row r="281" spans="1:7" ht="22.5" x14ac:dyDescent="0.2">
      <c r="A281" s="16">
        <v>91</v>
      </c>
      <c r="B281" s="4"/>
      <c r="C281" s="5" t="s">
        <v>76</v>
      </c>
      <c r="D281" s="6">
        <v>57855</v>
      </c>
      <c r="E281" s="7"/>
      <c r="F281" s="7"/>
      <c r="G281" s="7"/>
    </row>
    <row r="282" spans="1:7" x14ac:dyDescent="0.2">
      <c r="A282" s="16"/>
      <c r="B282" s="4">
        <v>35801</v>
      </c>
      <c r="C282" s="5" t="s">
        <v>173</v>
      </c>
      <c r="D282" s="7"/>
      <c r="E282" s="6">
        <f>+D283+D284+D285+D286+D287+D288</f>
        <v>284199.92</v>
      </c>
      <c r="F282" s="6"/>
      <c r="G282" s="6"/>
    </row>
    <row r="283" spans="1:7" x14ac:dyDescent="0.2">
      <c r="A283" s="16">
        <v>105</v>
      </c>
      <c r="B283" s="4"/>
      <c r="C283" s="5" t="s">
        <v>39</v>
      </c>
      <c r="D283" s="6">
        <v>78000</v>
      </c>
      <c r="E283" s="7"/>
      <c r="F283" s="7"/>
      <c r="G283" s="7"/>
    </row>
    <row r="284" spans="1:7" ht="22.5" x14ac:dyDescent="0.2">
      <c r="A284" s="16">
        <v>106</v>
      </c>
      <c r="B284" s="4"/>
      <c r="C284" s="5" t="s">
        <v>270</v>
      </c>
      <c r="D284" s="6">
        <v>2207</v>
      </c>
      <c r="E284" s="7"/>
      <c r="F284" s="7"/>
      <c r="G284" s="7"/>
    </row>
    <row r="285" spans="1:7" x14ac:dyDescent="0.2">
      <c r="A285" s="16">
        <v>106</v>
      </c>
      <c r="B285" s="4"/>
      <c r="C285" s="5" t="s">
        <v>174</v>
      </c>
      <c r="D285" s="6">
        <v>62792.92</v>
      </c>
      <c r="E285" s="7"/>
      <c r="F285" s="7"/>
      <c r="G285" s="7"/>
    </row>
    <row r="286" spans="1:7" x14ac:dyDescent="0.2">
      <c r="A286" s="16">
        <v>107</v>
      </c>
      <c r="B286" s="4"/>
      <c r="C286" s="5" t="s">
        <v>8</v>
      </c>
      <c r="D286" s="6">
        <v>52000</v>
      </c>
      <c r="E286" s="7"/>
      <c r="F286" s="7"/>
      <c r="G286" s="7"/>
    </row>
    <row r="287" spans="1:7" x14ac:dyDescent="0.2">
      <c r="A287" s="16">
        <v>108</v>
      </c>
      <c r="B287" s="4"/>
      <c r="C287" s="5" t="s">
        <v>175</v>
      </c>
      <c r="D287" s="6">
        <v>27000</v>
      </c>
      <c r="E287" s="7"/>
      <c r="F287" s="7"/>
      <c r="G287" s="7"/>
    </row>
    <row r="288" spans="1:7" x14ac:dyDescent="0.2">
      <c r="A288" s="16">
        <v>109</v>
      </c>
      <c r="B288" s="4"/>
      <c r="C288" s="5" t="s">
        <v>176</v>
      </c>
      <c r="D288" s="6">
        <v>62200</v>
      </c>
      <c r="E288" s="7"/>
      <c r="F288" s="7"/>
      <c r="G288" s="7"/>
    </row>
    <row r="289" spans="1:7" x14ac:dyDescent="0.2">
      <c r="A289" s="16"/>
      <c r="B289" s="4">
        <v>35901</v>
      </c>
      <c r="C289" s="5" t="s">
        <v>177</v>
      </c>
      <c r="D289" s="9"/>
      <c r="E289" s="6">
        <f>+D290+D291+D292+D293</f>
        <v>131156.28</v>
      </c>
      <c r="F289" s="6"/>
      <c r="G289" s="6"/>
    </row>
    <row r="290" spans="1:7" x14ac:dyDescent="0.2">
      <c r="A290" s="16">
        <v>187</v>
      </c>
      <c r="B290" s="4"/>
      <c r="C290" s="5" t="s">
        <v>224</v>
      </c>
      <c r="D290" s="6">
        <v>94856.28</v>
      </c>
      <c r="E290" s="7"/>
      <c r="F290" s="7"/>
      <c r="G290" s="7"/>
    </row>
    <row r="291" spans="1:7" x14ac:dyDescent="0.2">
      <c r="A291" s="16">
        <v>188</v>
      </c>
      <c r="B291" s="4"/>
      <c r="C291" s="5" t="s">
        <v>225</v>
      </c>
      <c r="D291" s="6">
        <v>36300</v>
      </c>
      <c r="E291" s="7"/>
      <c r="F291" s="7"/>
      <c r="G291" s="7"/>
    </row>
    <row r="292" spans="1:7" x14ac:dyDescent="0.2">
      <c r="A292" s="16"/>
      <c r="B292" s="4"/>
      <c r="C292" s="2" t="s">
        <v>279</v>
      </c>
      <c r="D292" s="3">
        <v>0</v>
      </c>
      <c r="E292" s="7"/>
      <c r="F292" s="7"/>
      <c r="G292" s="7"/>
    </row>
    <row r="293" spans="1:7" x14ac:dyDescent="0.2">
      <c r="A293" s="16"/>
      <c r="B293" s="4"/>
      <c r="C293" s="2" t="s">
        <v>178</v>
      </c>
      <c r="D293" s="3">
        <v>0</v>
      </c>
      <c r="E293" s="7"/>
      <c r="F293" s="7"/>
      <c r="G293" s="7"/>
    </row>
    <row r="294" spans="1:7" x14ac:dyDescent="0.2">
      <c r="A294" s="16"/>
      <c r="B294" s="4">
        <v>36901</v>
      </c>
      <c r="C294" s="2" t="s">
        <v>179</v>
      </c>
      <c r="D294" s="47"/>
      <c r="E294" s="3">
        <f>+D295+D296</f>
        <v>0</v>
      </c>
      <c r="F294" s="6"/>
      <c r="G294" s="6"/>
    </row>
    <row r="295" spans="1:7" ht="22.5" x14ac:dyDescent="0.2">
      <c r="A295" s="16"/>
      <c r="B295" s="4"/>
      <c r="C295" s="2" t="s">
        <v>226</v>
      </c>
      <c r="D295" s="3">
        <v>0</v>
      </c>
      <c r="E295" s="3"/>
      <c r="F295" s="6"/>
      <c r="G295" s="6"/>
    </row>
    <row r="296" spans="1:7" x14ac:dyDescent="0.2">
      <c r="A296" s="16"/>
      <c r="B296" s="4"/>
      <c r="C296" s="2" t="s">
        <v>179</v>
      </c>
      <c r="D296" s="3">
        <v>0</v>
      </c>
      <c r="E296" s="3"/>
      <c r="F296" s="6"/>
      <c r="G296" s="6"/>
    </row>
    <row r="297" spans="1:7" ht="22.5" x14ac:dyDescent="0.2">
      <c r="A297" s="16">
        <v>190</v>
      </c>
      <c r="B297" s="4">
        <v>37201</v>
      </c>
      <c r="C297" s="5" t="s">
        <v>180</v>
      </c>
      <c r="D297" s="6"/>
      <c r="E297" s="6">
        <v>35237.42</v>
      </c>
      <c r="F297" s="6"/>
      <c r="G297" s="6"/>
    </row>
    <row r="298" spans="1:7" x14ac:dyDescent="0.2">
      <c r="A298" s="16">
        <v>191</v>
      </c>
      <c r="B298" s="4">
        <v>37501</v>
      </c>
      <c r="C298" s="5" t="s">
        <v>181</v>
      </c>
      <c r="D298" s="6"/>
      <c r="E298" s="6">
        <v>1088336.83</v>
      </c>
      <c r="F298" s="6"/>
      <c r="G298" s="6"/>
    </row>
    <row r="299" spans="1:7" x14ac:dyDescent="0.2">
      <c r="A299" s="16"/>
      <c r="B299" s="1">
        <v>37602</v>
      </c>
      <c r="C299" s="2" t="s">
        <v>182</v>
      </c>
      <c r="D299" s="47"/>
      <c r="E299" s="3">
        <v>0</v>
      </c>
      <c r="F299" s="6"/>
      <c r="G299" s="6"/>
    </row>
    <row r="300" spans="1:7" x14ac:dyDescent="0.2">
      <c r="A300" s="16"/>
      <c r="B300" s="4">
        <v>39202</v>
      </c>
      <c r="C300" s="5" t="s">
        <v>21</v>
      </c>
      <c r="D300" s="9"/>
      <c r="E300" s="6">
        <f>+D301+D302+D303</f>
        <v>103379.48</v>
      </c>
      <c r="F300" s="6"/>
      <c r="G300" s="6"/>
    </row>
    <row r="301" spans="1:7" x14ac:dyDescent="0.2">
      <c r="A301" s="16">
        <v>12</v>
      </c>
      <c r="B301" s="4"/>
      <c r="C301" s="5" t="s">
        <v>183</v>
      </c>
      <c r="D301" s="6">
        <v>31000.799999999999</v>
      </c>
      <c r="E301" s="7"/>
      <c r="F301" s="7"/>
      <c r="G301" s="7"/>
    </row>
    <row r="302" spans="1:7" x14ac:dyDescent="0.2">
      <c r="A302" s="16">
        <v>13</v>
      </c>
      <c r="B302" s="4"/>
      <c r="C302" s="5" t="s">
        <v>184</v>
      </c>
      <c r="D302" s="6">
        <v>61378.68</v>
      </c>
      <c r="E302" s="7"/>
      <c r="F302" s="7"/>
      <c r="G302" s="7"/>
    </row>
    <row r="303" spans="1:7" x14ac:dyDescent="0.2">
      <c r="A303" s="16">
        <v>193</v>
      </c>
      <c r="B303" s="4"/>
      <c r="C303" s="5" t="s">
        <v>21</v>
      </c>
      <c r="D303" s="6">
        <v>11000</v>
      </c>
      <c r="E303" s="7"/>
      <c r="F303" s="7"/>
      <c r="G303" s="7"/>
    </row>
    <row r="304" spans="1:7" ht="12" thickBot="1" x14ac:dyDescent="0.25">
      <c r="A304" s="16">
        <v>192</v>
      </c>
      <c r="B304" s="4">
        <v>39910</v>
      </c>
      <c r="C304" s="5" t="s">
        <v>11</v>
      </c>
      <c r="D304" s="7"/>
      <c r="E304" s="6">
        <v>2400000</v>
      </c>
      <c r="F304" s="26">
        <f>SUM(E133:E304)</f>
        <v>19268315.772499997</v>
      </c>
      <c r="G304" s="27">
        <v>7.4200000000000002E-2</v>
      </c>
    </row>
    <row r="305" spans="1:9" s="14" customFormat="1" ht="15.75" customHeight="1" thickBot="1" x14ac:dyDescent="0.25">
      <c r="A305" s="16"/>
      <c r="B305" s="56" t="s">
        <v>185</v>
      </c>
      <c r="C305" s="57"/>
      <c r="D305" s="57"/>
      <c r="E305" s="57"/>
      <c r="F305" s="45">
        <f>+F304+F130+F64+F22+F78</f>
        <v>297036042.40243596</v>
      </c>
      <c r="G305" s="35">
        <f>+G304+G130+G64+G22</f>
        <v>1</v>
      </c>
      <c r="H305" s="15">
        <v>296593275</v>
      </c>
      <c r="I305" s="43">
        <f>H305-F305</f>
        <v>-442767.40243595839</v>
      </c>
    </row>
    <row r="306" spans="1:9" s="14" customFormat="1" ht="12" thickBot="1" x14ac:dyDescent="0.25">
      <c r="A306" s="16"/>
      <c r="B306" s="22">
        <v>12101</v>
      </c>
      <c r="C306" s="36" t="s">
        <v>186</v>
      </c>
      <c r="D306" s="37"/>
      <c r="E306" s="38"/>
      <c r="F306" s="39">
        <v>248121140.96000001</v>
      </c>
      <c r="G306" s="40"/>
      <c r="H306" s="15">
        <v>248121141</v>
      </c>
    </row>
    <row r="307" spans="1:9" s="14" customFormat="1" ht="15.75" customHeight="1" thickBot="1" x14ac:dyDescent="0.25">
      <c r="A307" s="16"/>
      <c r="B307" s="56" t="s">
        <v>233</v>
      </c>
      <c r="C307" s="57"/>
      <c r="D307" s="57"/>
      <c r="E307" s="57"/>
      <c r="F307" s="34">
        <f>+F306+F305</f>
        <v>545157183.36243594</v>
      </c>
      <c r="G307" s="35"/>
      <c r="H307" s="43">
        <f>+H305+H306</f>
        <v>544714416</v>
      </c>
      <c r="I307" s="15">
        <v>544714416</v>
      </c>
    </row>
    <row r="308" spans="1:9" x14ac:dyDescent="0.2">
      <c r="C308" s="17"/>
      <c r="F308" s="10"/>
      <c r="G308" s="19"/>
    </row>
    <row r="309" spans="1:9" ht="21" customHeight="1" x14ac:dyDescent="0.2">
      <c r="B309" s="54" t="s">
        <v>234</v>
      </c>
      <c r="C309" s="54"/>
      <c r="D309" s="54"/>
      <c r="E309" s="54"/>
      <c r="F309" s="54"/>
      <c r="G309" s="54"/>
    </row>
    <row r="310" spans="1:9" x14ac:dyDescent="0.2">
      <c r="C310" s="17"/>
    </row>
    <row r="311" spans="1:9" s="41" customFormat="1" ht="54" customHeight="1" x14ac:dyDescent="0.2">
      <c r="B311" s="54" t="s">
        <v>235</v>
      </c>
      <c r="C311" s="54"/>
      <c r="D311" s="54"/>
      <c r="E311" s="54"/>
      <c r="F311" s="54"/>
      <c r="G311" s="54"/>
    </row>
    <row r="312" spans="1:9" x14ac:dyDescent="0.2">
      <c r="F312" s="42"/>
    </row>
    <row r="313" spans="1:9" x14ac:dyDescent="0.2">
      <c r="F313" s="10"/>
    </row>
  </sheetData>
  <mergeCells count="12">
    <mergeCell ref="B309:G309"/>
    <mergeCell ref="B311:G311"/>
    <mergeCell ref="B3:G3"/>
    <mergeCell ref="B2:G2"/>
    <mergeCell ref="B4:G4"/>
    <mergeCell ref="B305:E305"/>
    <mergeCell ref="B307:E307"/>
    <mergeCell ref="B7:G7"/>
    <mergeCell ref="B24:G24"/>
    <mergeCell ref="B80:G80"/>
    <mergeCell ref="B132:G132"/>
    <mergeCell ref="B66:G66"/>
  </mergeCells>
  <pageMargins left="0.70866141732283472" right="0.70866141732283472" top="0.74803149606299213" bottom="0.74803149606299213" header="0.31496062992125984" footer="0.31496062992125984"/>
  <pageSetup scale="76" fitToHeight="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79"/>
  <sheetViews>
    <sheetView tabSelected="1" zoomScale="140" zoomScaleNormal="140" workbookViewId="0">
      <selection activeCell="L17" sqref="L17"/>
    </sheetView>
  </sheetViews>
  <sheetFormatPr baseColWidth="10" defaultRowHeight="11.25" x14ac:dyDescent="0.2"/>
  <cols>
    <col min="1" max="1" width="11.42578125" style="12"/>
    <col min="2" max="2" width="6.7109375" style="16" customWidth="1"/>
    <col min="3" max="3" width="66.42578125" style="12" customWidth="1"/>
    <col min="4" max="5" width="12.5703125" style="18" bestFit="1" customWidth="1"/>
    <col min="6" max="6" width="12.5703125" style="18" customWidth="1"/>
    <col min="7" max="7" width="7.85546875" style="18" bestFit="1" customWidth="1"/>
    <col min="8" max="9" width="13.7109375" style="12" bestFit="1" customWidth="1"/>
    <col min="10" max="16384" width="11.42578125" style="12"/>
  </cols>
  <sheetData>
    <row r="2" spans="1:7" ht="18" x14ac:dyDescent="0.2">
      <c r="B2" s="55" t="s">
        <v>232</v>
      </c>
      <c r="C2" s="55"/>
      <c r="D2" s="55"/>
      <c r="E2" s="55"/>
      <c r="F2" s="55"/>
      <c r="G2" s="55"/>
    </row>
    <row r="3" spans="1:7" ht="18" x14ac:dyDescent="0.2">
      <c r="B3" s="55" t="s">
        <v>231</v>
      </c>
      <c r="C3" s="55"/>
      <c r="D3" s="55"/>
      <c r="E3" s="55"/>
      <c r="F3" s="55"/>
      <c r="G3" s="55"/>
    </row>
    <row r="4" spans="1:7" ht="18" x14ac:dyDescent="0.2">
      <c r="B4" s="55">
        <v>2020</v>
      </c>
      <c r="C4" s="55"/>
      <c r="D4" s="55"/>
      <c r="E4" s="55"/>
      <c r="F4" s="55"/>
      <c r="G4" s="55"/>
    </row>
    <row r="5" spans="1:7" ht="12" thickBot="1" x14ac:dyDescent="0.25"/>
    <row r="6" spans="1:7" s="11" customFormat="1" ht="12" thickBot="1" x14ac:dyDescent="0.3">
      <c r="B6" s="20" t="s">
        <v>87</v>
      </c>
      <c r="C6" s="23" t="s">
        <v>88</v>
      </c>
      <c r="D6" s="23" t="s">
        <v>89</v>
      </c>
      <c r="E6" s="24" t="s">
        <v>90</v>
      </c>
      <c r="F6" s="24" t="s">
        <v>91</v>
      </c>
      <c r="G6" s="51" t="s">
        <v>92</v>
      </c>
    </row>
    <row r="7" spans="1:7" s="14" customFormat="1" ht="15.75" customHeight="1" thickBot="1" x14ac:dyDescent="0.25">
      <c r="B7" s="58" t="s">
        <v>93</v>
      </c>
      <c r="C7" s="59"/>
      <c r="D7" s="59"/>
      <c r="E7" s="59"/>
      <c r="F7" s="59"/>
      <c r="G7" s="60"/>
    </row>
    <row r="8" spans="1:7" x14ac:dyDescent="0.2">
      <c r="A8" s="16">
        <v>0</v>
      </c>
      <c r="B8" s="4">
        <v>21501</v>
      </c>
      <c r="C8" s="5" t="s">
        <v>10</v>
      </c>
      <c r="D8" s="9"/>
      <c r="E8" s="6">
        <v>5300</v>
      </c>
      <c r="F8" s="6"/>
      <c r="G8" s="6"/>
    </row>
    <row r="9" spans="1:7" x14ac:dyDescent="0.2">
      <c r="A9" s="16">
        <v>1</v>
      </c>
      <c r="B9" s="4">
        <v>31101</v>
      </c>
      <c r="C9" s="5" t="s">
        <v>94</v>
      </c>
      <c r="D9" s="9"/>
      <c r="E9" s="6">
        <v>2890183.55</v>
      </c>
      <c r="F9" s="6"/>
      <c r="G9" s="6"/>
    </row>
    <row r="10" spans="1:7" x14ac:dyDescent="0.2">
      <c r="A10" s="16">
        <v>2</v>
      </c>
      <c r="B10" s="4">
        <v>31301</v>
      </c>
      <c r="C10" s="5" t="s">
        <v>95</v>
      </c>
      <c r="D10" s="9"/>
      <c r="E10" s="6">
        <v>439000</v>
      </c>
      <c r="F10" s="6"/>
      <c r="G10" s="6"/>
    </row>
    <row r="11" spans="1:7" x14ac:dyDescent="0.2">
      <c r="A11" s="16"/>
      <c r="B11" s="4">
        <v>31602</v>
      </c>
      <c r="C11" s="5" t="s">
        <v>78</v>
      </c>
      <c r="D11" s="9"/>
      <c r="E11" s="6">
        <f>+D12+D13+D14+D15+D16</f>
        <v>2610506.1799999997</v>
      </c>
      <c r="F11" s="6"/>
      <c r="G11" s="6"/>
    </row>
    <row r="12" spans="1:7" x14ac:dyDescent="0.2">
      <c r="A12" s="16">
        <v>3</v>
      </c>
      <c r="B12" s="4"/>
      <c r="C12" s="5" t="s">
        <v>187</v>
      </c>
      <c r="D12" s="25">
        <v>14555.68</v>
      </c>
      <c r="E12" s="7"/>
      <c r="F12" s="7"/>
      <c r="G12" s="7"/>
    </row>
    <row r="13" spans="1:7" x14ac:dyDescent="0.2">
      <c r="A13" s="16">
        <v>3</v>
      </c>
      <c r="B13" s="4"/>
      <c r="C13" s="5" t="s">
        <v>96</v>
      </c>
      <c r="D13" s="25">
        <v>155918.50000000003</v>
      </c>
      <c r="E13" s="7"/>
      <c r="F13" s="7"/>
      <c r="G13" s="7"/>
    </row>
    <row r="14" spans="1:7" ht="22.5" x14ac:dyDescent="0.2">
      <c r="A14" s="16">
        <v>4</v>
      </c>
      <c r="B14" s="4"/>
      <c r="C14" s="5" t="s">
        <v>47</v>
      </c>
      <c r="D14" s="6">
        <v>1863888</v>
      </c>
      <c r="E14" s="7"/>
      <c r="F14" s="7"/>
      <c r="G14" s="7"/>
    </row>
    <row r="15" spans="1:7" x14ac:dyDescent="0.2">
      <c r="A15" s="16">
        <v>5</v>
      </c>
      <c r="B15" s="4"/>
      <c r="C15" s="5" t="s">
        <v>48</v>
      </c>
      <c r="D15" s="6">
        <v>573504</v>
      </c>
      <c r="E15" s="7"/>
      <c r="F15" s="7"/>
      <c r="G15" s="7"/>
    </row>
    <row r="16" spans="1:7" ht="22.5" x14ac:dyDescent="0.2">
      <c r="A16" s="16">
        <v>6</v>
      </c>
      <c r="B16" s="4"/>
      <c r="C16" s="5" t="s">
        <v>97</v>
      </c>
      <c r="D16" s="6">
        <v>2640</v>
      </c>
      <c r="E16" s="7"/>
      <c r="F16" s="7"/>
      <c r="G16" s="7"/>
    </row>
    <row r="17" spans="1:10" ht="45" x14ac:dyDescent="0.2">
      <c r="A17" s="16">
        <v>7</v>
      </c>
      <c r="B17" s="4">
        <v>32101</v>
      </c>
      <c r="C17" s="5" t="s">
        <v>238</v>
      </c>
      <c r="D17" s="7"/>
      <c r="E17" s="6">
        <v>168576</v>
      </c>
      <c r="F17" s="6"/>
      <c r="G17" s="6"/>
    </row>
    <row r="18" spans="1:10" x14ac:dyDescent="0.2">
      <c r="A18" s="16"/>
      <c r="B18" s="4">
        <v>39202</v>
      </c>
      <c r="C18" s="5" t="s">
        <v>21</v>
      </c>
      <c r="D18" s="9"/>
      <c r="E18" s="6">
        <f>+D19+D20+D21+D22</f>
        <v>949025.45993600017</v>
      </c>
      <c r="F18" s="6"/>
      <c r="G18" s="6"/>
    </row>
    <row r="19" spans="1:10" ht="33.75" x14ac:dyDescent="0.2">
      <c r="A19" s="16">
        <v>9</v>
      </c>
      <c r="B19" s="4"/>
      <c r="C19" s="5" t="s">
        <v>239</v>
      </c>
      <c r="D19" s="6">
        <v>9955.8399999999983</v>
      </c>
      <c r="E19" s="6"/>
      <c r="F19" s="6"/>
      <c r="G19" s="6"/>
    </row>
    <row r="20" spans="1:10" ht="56.25" x14ac:dyDescent="0.2">
      <c r="A20" s="16">
        <v>11</v>
      </c>
      <c r="B20" s="4"/>
      <c r="C20" s="5" t="s">
        <v>98</v>
      </c>
      <c r="D20" s="6">
        <v>496337.06</v>
      </c>
      <c r="E20" s="7"/>
      <c r="F20" s="7"/>
      <c r="G20" s="7"/>
    </row>
    <row r="21" spans="1:10" x14ac:dyDescent="0.2">
      <c r="A21" s="16">
        <v>10</v>
      </c>
      <c r="B21" s="4"/>
      <c r="C21" s="5" t="s">
        <v>22</v>
      </c>
      <c r="D21" s="6">
        <v>394020.99993600004</v>
      </c>
      <c r="E21" s="7"/>
      <c r="F21" s="7"/>
      <c r="G21" s="7"/>
    </row>
    <row r="22" spans="1:10" ht="12" thickBot="1" x14ac:dyDescent="0.25">
      <c r="A22" s="16">
        <v>9</v>
      </c>
      <c r="B22" s="4"/>
      <c r="C22" s="5" t="s">
        <v>99</v>
      </c>
      <c r="D22" s="6">
        <f>58667.4-9955.84</f>
        <v>48711.56</v>
      </c>
      <c r="E22" s="7"/>
      <c r="F22" s="26">
        <f>SUM(E8:E22)</f>
        <v>7062591.1899359999</v>
      </c>
      <c r="G22" s="52">
        <v>2.3800000000000002E-2</v>
      </c>
    </row>
    <row r="23" spans="1:10" s="11" customFormat="1" ht="12" thickBot="1" x14ac:dyDescent="0.3">
      <c r="A23" s="16"/>
      <c r="B23" s="20" t="s">
        <v>87</v>
      </c>
      <c r="C23" s="23" t="s">
        <v>88</v>
      </c>
      <c r="D23" s="23" t="s">
        <v>89</v>
      </c>
      <c r="E23" s="24" t="s">
        <v>90</v>
      </c>
      <c r="F23" s="24" t="s">
        <v>91</v>
      </c>
      <c r="G23" s="51" t="s">
        <v>92</v>
      </c>
    </row>
    <row r="24" spans="1:10" s="14" customFormat="1" ht="15" customHeight="1" thickBot="1" x14ac:dyDescent="0.25">
      <c r="A24" s="16"/>
      <c r="B24" s="58" t="s">
        <v>100</v>
      </c>
      <c r="C24" s="59"/>
      <c r="D24" s="59"/>
      <c r="E24" s="59"/>
      <c r="F24" s="59"/>
      <c r="G24" s="60"/>
    </row>
    <row r="25" spans="1:10" x14ac:dyDescent="0.2">
      <c r="A25" s="16"/>
      <c r="B25" s="8">
        <v>31602</v>
      </c>
      <c r="C25" s="5" t="s">
        <v>78</v>
      </c>
      <c r="D25" s="9"/>
      <c r="E25" s="6">
        <f>+D26+D27+D28+D29+D30</f>
        <v>2805525.82</v>
      </c>
      <c r="F25" s="6"/>
      <c r="G25" s="6"/>
      <c r="I25" s="44"/>
    </row>
    <row r="26" spans="1:10" x14ac:dyDescent="0.2">
      <c r="A26" s="16">
        <v>3</v>
      </c>
      <c r="B26" s="8"/>
      <c r="C26" s="5" t="s">
        <v>78</v>
      </c>
      <c r="D26" s="25">
        <v>225549.90999999968</v>
      </c>
      <c r="E26" s="6"/>
      <c r="F26" s="6"/>
      <c r="G26" s="6"/>
      <c r="I26" s="44"/>
      <c r="J26" s="44"/>
    </row>
    <row r="27" spans="1:10" x14ac:dyDescent="0.2">
      <c r="A27" s="16">
        <v>3</v>
      </c>
      <c r="B27" s="8"/>
      <c r="C27" s="5" t="s">
        <v>237</v>
      </c>
      <c r="D27" s="25">
        <v>170088.91</v>
      </c>
      <c r="E27" s="6"/>
      <c r="F27" s="6"/>
      <c r="G27" s="6"/>
    </row>
    <row r="28" spans="1:10" x14ac:dyDescent="0.2">
      <c r="A28" s="16">
        <v>3</v>
      </c>
      <c r="B28" s="4"/>
      <c r="C28" s="5" t="s">
        <v>236</v>
      </c>
      <c r="D28" s="25">
        <v>1964524.4300000002</v>
      </c>
      <c r="E28" s="7"/>
      <c r="F28" s="7"/>
      <c r="G28" s="7"/>
    </row>
    <row r="29" spans="1:10" ht="12.75" customHeight="1" x14ac:dyDescent="0.2">
      <c r="A29" s="16">
        <v>3</v>
      </c>
      <c r="B29" s="4"/>
      <c r="C29" s="5" t="s">
        <v>188</v>
      </c>
      <c r="D29" s="28">
        <v>37278.629999999997</v>
      </c>
      <c r="E29" s="7"/>
      <c r="F29" s="7"/>
      <c r="G29" s="7"/>
    </row>
    <row r="30" spans="1:10" x14ac:dyDescent="0.2">
      <c r="A30" s="16">
        <v>3</v>
      </c>
      <c r="B30" s="4"/>
      <c r="C30" s="5" t="s">
        <v>101</v>
      </c>
      <c r="D30" s="28">
        <v>408083.93999999994</v>
      </c>
      <c r="E30" s="7"/>
      <c r="F30" s="7"/>
      <c r="G30" s="7"/>
    </row>
    <row r="31" spans="1:10" ht="22.5" x14ac:dyDescent="0.2">
      <c r="A31" s="16">
        <v>14</v>
      </c>
      <c r="B31" s="4">
        <v>32502</v>
      </c>
      <c r="C31" s="5" t="s">
        <v>102</v>
      </c>
      <c r="D31" s="29"/>
      <c r="E31" s="6">
        <v>3021678.96</v>
      </c>
      <c r="F31" s="6"/>
      <c r="G31" s="6"/>
    </row>
    <row r="32" spans="1:10" x14ac:dyDescent="0.2">
      <c r="A32" s="16"/>
      <c r="B32" s="4">
        <v>32701</v>
      </c>
      <c r="C32" s="5" t="s">
        <v>103</v>
      </c>
      <c r="D32" s="29"/>
      <c r="E32" s="6">
        <f>+D33+D34+D35+D36+D37+D38+D39+D40+D41+D42</f>
        <v>37420696.359999999</v>
      </c>
      <c r="F32" s="6"/>
      <c r="G32" s="6"/>
    </row>
    <row r="33" spans="1:8" x14ac:dyDescent="0.2">
      <c r="A33" s="16">
        <v>28</v>
      </c>
      <c r="B33" s="4"/>
      <c r="C33" s="5" t="s">
        <v>109</v>
      </c>
      <c r="D33" s="6">
        <v>34031456.699999996</v>
      </c>
      <c r="E33" s="7"/>
      <c r="F33" s="7"/>
      <c r="G33" s="7"/>
    </row>
    <row r="34" spans="1:8" x14ac:dyDescent="0.2">
      <c r="A34" s="16">
        <v>22</v>
      </c>
      <c r="B34" s="4"/>
      <c r="C34" s="5" t="s">
        <v>240</v>
      </c>
      <c r="D34" s="6">
        <v>737016.57</v>
      </c>
      <c r="E34" s="7"/>
      <c r="F34" s="7"/>
      <c r="G34" s="7"/>
    </row>
    <row r="35" spans="1:8" ht="22.5" x14ac:dyDescent="0.2">
      <c r="A35" s="16">
        <v>29</v>
      </c>
      <c r="B35" s="4"/>
      <c r="C35" s="5" t="s">
        <v>104</v>
      </c>
      <c r="D35" s="6">
        <v>51040</v>
      </c>
      <c r="E35" s="7"/>
      <c r="F35" s="7"/>
      <c r="G35" s="7"/>
    </row>
    <row r="36" spans="1:8" ht="51.75" customHeight="1" x14ac:dyDescent="0.2">
      <c r="A36" s="16">
        <v>19</v>
      </c>
      <c r="B36" s="4"/>
      <c r="C36" s="5" t="s">
        <v>105</v>
      </c>
      <c r="D36" s="6">
        <v>440780</v>
      </c>
      <c r="E36" s="7"/>
      <c r="F36" s="7"/>
      <c r="G36" s="7"/>
    </row>
    <row r="37" spans="1:8" ht="45" x14ac:dyDescent="0.2">
      <c r="A37" s="16">
        <v>18</v>
      </c>
      <c r="B37" s="4"/>
      <c r="C37" s="5" t="s">
        <v>106</v>
      </c>
      <c r="D37" s="6">
        <v>98379</v>
      </c>
      <c r="E37" s="7"/>
      <c r="F37" s="7"/>
      <c r="G37" s="7"/>
    </row>
    <row r="38" spans="1:8" ht="33.75" x14ac:dyDescent="0.2">
      <c r="A38" s="16">
        <v>20</v>
      </c>
      <c r="B38" s="4"/>
      <c r="C38" s="5" t="s">
        <v>107</v>
      </c>
      <c r="D38" s="6">
        <v>682407</v>
      </c>
      <c r="E38" s="7"/>
      <c r="F38" s="7"/>
      <c r="G38" s="7"/>
    </row>
    <row r="39" spans="1:8" x14ac:dyDescent="0.2">
      <c r="A39" s="16">
        <v>16</v>
      </c>
      <c r="B39" s="4"/>
      <c r="C39" s="5" t="s">
        <v>210</v>
      </c>
      <c r="D39" s="6">
        <v>74898.39</v>
      </c>
      <c r="E39" s="7"/>
      <c r="F39" s="7"/>
      <c r="G39" s="7"/>
    </row>
    <row r="40" spans="1:8" x14ac:dyDescent="0.2">
      <c r="A40" s="16">
        <v>16</v>
      </c>
      <c r="B40" s="4"/>
      <c r="C40" s="5" t="s">
        <v>108</v>
      </c>
      <c r="D40" s="6">
        <v>845803.77</v>
      </c>
      <c r="E40" s="7"/>
      <c r="F40" s="7"/>
      <c r="G40" s="7"/>
    </row>
    <row r="41" spans="1:8" x14ac:dyDescent="0.2">
      <c r="A41" s="16">
        <v>21</v>
      </c>
      <c r="B41" s="4"/>
      <c r="C41" s="5" t="s">
        <v>28</v>
      </c>
      <c r="D41" s="6">
        <v>166000</v>
      </c>
      <c r="E41" s="7"/>
      <c r="F41" s="7"/>
      <c r="G41" s="7"/>
    </row>
    <row r="42" spans="1:8" x14ac:dyDescent="0.2">
      <c r="A42" s="16">
        <v>17</v>
      </c>
      <c r="B42" s="4"/>
      <c r="C42" s="5" t="s">
        <v>211</v>
      </c>
      <c r="D42" s="6">
        <v>292914.93</v>
      </c>
      <c r="E42" s="7"/>
      <c r="F42" s="7"/>
      <c r="G42" s="7"/>
    </row>
    <row r="43" spans="1:8" x14ac:dyDescent="0.2">
      <c r="A43" s="16">
        <v>30</v>
      </c>
      <c r="B43" s="4">
        <v>33303</v>
      </c>
      <c r="C43" s="5" t="s">
        <v>111</v>
      </c>
      <c r="D43" s="6"/>
      <c r="E43" s="6">
        <v>86275</v>
      </c>
      <c r="F43" s="6"/>
      <c r="G43" s="6"/>
    </row>
    <row r="44" spans="1:8" ht="22.5" x14ac:dyDescent="0.2">
      <c r="A44" s="16">
        <v>173</v>
      </c>
      <c r="B44" s="4">
        <v>33602</v>
      </c>
      <c r="C44" s="5" t="s">
        <v>277</v>
      </c>
      <c r="D44" s="6"/>
      <c r="E44" s="6">
        <v>387775.56</v>
      </c>
      <c r="F44" s="6"/>
      <c r="G44" s="6"/>
    </row>
    <row r="45" spans="1:8" ht="33.75" x14ac:dyDescent="0.2">
      <c r="A45" s="16">
        <v>31</v>
      </c>
      <c r="B45" s="4">
        <v>33901</v>
      </c>
      <c r="C45" s="5" t="s">
        <v>113</v>
      </c>
      <c r="D45" s="9"/>
      <c r="E45" s="6">
        <v>200153952.19999999</v>
      </c>
      <c r="F45" s="6"/>
      <c r="G45" s="6"/>
    </row>
    <row r="46" spans="1:8" x14ac:dyDescent="0.2">
      <c r="A46" s="16"/>
      <c r="B46" s="4">
        <v>35701</v>
      </c>
      <c r="C46" s="5" t="s">
        <v>85</v>
      </c>
      <c r="D46" s="6"/>
      <c r="E46" s="6">
        <f>+D47+D48+D49+D50+D51</f>
        <v>848361</v>
      </c>
      <c r="F46" s="6"/>
      <c r="G46" s="6"/>
    </row>
    <row r="47" spans="1:8" x14ac:dyDescent="0.2">
      <c r="A47" s="16">
        <v>32</v>
      </c>
      <c r="B47" s="4"/>
      <c r="C47" s="5" t="s">
        <v>191</v>
      </c>
      <c r="D47" s="6">
        <v>23358.920000000002</v>
      </c>
      <c r="E47" s="6"/>
      <c r="F47" s="6"/>
      <c r="G47" s="6"/>
    </row>
    <row r="48" spans="1:8" x14ac:dyDescent="0.2">
      <c r="A48" s="16">
        <v>32</v>
      </c>
      <c r="B48" s="4"/>
      <c r="C48" s="5" t="s">
        <v>114</v>
      </c>
      <c r="D48" s="6">
        <v>182768.08</v>
      </c>
      <c r="E48" s="29"/>
      <c r="F48" s="29"/>
      <c r="G48" s="29"/>
      <c r="H48" s="44"/>
    </row>
    <row r="49" spans="1:8" x14ac:dyDescent="0.2">
      <c r="A49" s="16">
        <v>32</v>
      </c>
      <c r="B49" s="4"/>
      <c r="C49" s="5" t="s">
        <v>192</v>
      </c>
      <c r="D49" s="6">
        <v>15317.36</v>
      </c>
      <c r="E49" s="29"/>
      <c r="F49" s="29"/>
      <c r="G49" s="29"/>
    </row>
    <row r="50" spans="1:8" x14ac:dyDescent="0.2">
      <c r="A50" s="16">
        <v>32</v>
      </c>
      <c r="B50" s="4"/>
      <c r="C50" s="5" t="s">
        <v>115</v>
      </c>
      <c r="D50" s="6">
        <v>90555.64</v>
      </c>
      <c r="E50" s="29"/>
      <c r="F50" s="29"/>
      <c r="G50" s="29"/>
      <c r="H50" s="44"/>
    </row>
    <row r="51" spans="1:8" x14ac:dyDescent="0.2">
      <c r="A51" s="16">
        <v>77</v>
      </c>
      <c r="B51" s="4"/>
      <c r="C51" s="31" t="s">
        <v>69</v>
      </c>
      <c r="D51" s="6">
        <v>536361</v>
      </c>
      <c r="E51" s="29"/>
      <c r="F51" s="29"/>
      <c r="G51" s="29"/>
      <c r="H51" s="44"/>
    </row>
    <row r="52" spans="1:8" ht="34.5" thickBot="1" x14ac:dyDescent="0.25">
      <c r="A52" s="16">
        <v>33</v>
      </c>
      <c r="B52" s="4">
        <v>36101</v>
      </c>
      <c r="C52" s="5" t="s">
        <v>116</v>
      </c>
      <c r="D52" s="6"/>
      <c r="E52" s="6">
        <v>2000000</v>
      </c>
      <c r="F52" s="26">
        <f>SUM(E25:E52)</f>
        <v>246724264.89999998</v>
      </c>
      <c r="G52" s="52">
        <v>0.83189999999999997</v>
      </c>
    </row>
    <row r="53" spans="1:8" s="11" customFormat="1" ht="12" thickBot="1" x14ac:dyDescent="0.3">
      <c r="A53" s="16"/>
      <c r="B53" s="20" t="s">
        <v>87</v>
      </c>
      <c r="C53" s="23" t="s">
        <v>88</v>
      </c>
      <c r="D53" s="23" t="s">
        <v>89</v>
      </c>
      <c r="E53" s="24" t="s">
        <v>90</v>
      </c>
      <c r="F53" s="24" t="s">
        <v>91</v>
      </c>
      <c r="G53" s="51" t="s">
        <v>92</v>
      </c>
    </row>
    <row r="54" spans="1:8" s="14" customFormat="1" ht="15.75" customHeight="1" thickBot="1" x14ac:dyDescent="0.25">
      <c r="A54" s="16"/>
      <c r="B54" s="58" t="s">
        <v>242</v>
      </c>
      <c r="C54" s="59"/>
      <c r="D54" s="59"/>
      <c r="E54" s="59"/>
      <c r="F54" s="59"/>
      <c r="G54" s="60"/>
    </row>
    <row r="55" spans="1:8" ht="22.5" x14ac:dyDescent="0.2">
      <c r="A55" s="16">
        <v>65</v>
      </c>
      <c r="B55" s="4">
        <v>32301</v>
      </c>
      <c r="C55" s="5" t="s">
        <v>256</v>
      </c>
      <c r="D55" s="6"/>
      <c r="E55" s="6">
        <v>150968.20000000001</v>
      </c>
      <c r="F55" s="26"/>
      <c r="G55" s="52"/>
    </row>
    <row r="56" spans="1:8" x14ac:dyDescent="0.2">
      <c r="A56" s="16"/>
      <c r="B56" s="4">
        <v>34501</v>
      </c>
      <c r="C56" s="5" t="s">
        <v>196</v>
      </c>
      <c r="D56" s="6"/>
      <c r="E56" s="6">
        <f>+D57+D58+D59+D60</f>
        <v>3500000</v>
      </c>
      <c r="F56" s="26"/>
      <c r="G56" s="52"/>
    </row>
    <row r="57" spans="1:8" x14ac:dyDescent="0.2">
      <c r="A57" s="16">
        <v>72</v>
      </c>
      <c r="B57" s="4"/>
      <c r="C57" s="5" t="s">
        <v>197</v>
      </c>
      <c r="D57" s="6">
        <v>335377.34000000003</v>
      </c>
      <c r="E57" s="6"/>
      <c r="F57" s="26"/>
      <c r="G57" s="52"/>
    </row>
    <row r="58" spans="1:8" x14ac:dyDescent="0.2">
      <c r="A58" s="16">
        <v>72</v>
      </c>
      <c r="B58" s="4"/>
      <c r="C58" s="5" t="s">
        <v>199</v>
      </c>
      <c r="D58" s="6">
        <v>2664622.66</v>
      </c>
      <c r="E58" s="6"/>
      <c r="F58" s="26"/>
      <c r="G58" s="52"/>
    </row>
    <row r="59" spans="1:8" x14ac:dyDescent="0.2">
      <c r="A59" s="16">
        <v>73</v>
      </c>
      <c r="B59" s="4"/>
      <c r="C59" s="5" t="s">
        <v>198</v>
      </c>
      <c r="D59" s="6">
        <v>60479.460000000006</v>
      </c>
      <c r="E59" s="6"/>
      <c r="F59" s="26"/>
      <c r="G59" s="52"/>
    </row>
    <row r="60" spans="1:8" x14ac:dyDescent="0.2">
      <c r="A60" s="16">
        <v>73</v>
      </c>
      <c r="B60" s="4"/>
      <c r="C60" s="5" t="s">
        <v>200</v>
      </c>
      <c r="D60" s="6">
        <v>439520.54</v>
      </c>
      <c r="E60" s="6"/>
      <c r="F60" s="26"/>
      <c r="G60" s="52"/>
    </row>
    <row r="61" spans="1:8" x14ac:dyDescent="0.2">
      <c r="A61" s="16"/>
      <c r="B61" s="4">
        <v>36901</v>
      </c>
      <c r="C61" s="5" t="s">
        <v>179</v>
      </c>
      <c r="D61" s="9"/>
      <c r="E61" s="6">
        <f>+D62+D63</f>
        <v>1357200</v>
      </c>
      <c r="F61" s="6"/>
      <c r="G61" s="6"/>
    </row>
    <row r="62" spans="1:8" x14ac:dyDescent="0.2">
      <c r="A62" s="16">
        <v>34</v>
      </c>
      <c r="B62" s="4"/>
      <c r="C62" s="5" t="s">
        <v>243</v>
      </c>
      <c r="D62" s="6">
        <v>1044000</v>
      </c>
      <c r="E62" s="6"/>
      <c r="F62" s="6"/>
      <c r="G62" s="6"/>
    </row>
    <row r="63" spans="1:8" x14ac:dyDescent="0.2">
      <c r="A63" s="16">
        <v>35</v>
      </c>
      <c r="B63" s="4"/>
      <c r="C63" s="5" t="s">
        <v>244</v>
      </c>
      <c r="D63" s="6">
        <v>313200</v>
      </c>
      <c r="E63" s="6"/>
      <c r="F63" s="6"/>
      <c r="G63" s="52"/>
    </row>
    <row r="64" spans="1:8" x14ac:dyDescent="0.2">
      <c r="A64" s="16"/>
      <c r="B64" s="4">
        <v>39602</v>
      </c>
      <c r="C64" s="5" t="s">
        <v>86</v>
      </c>
      <c r="D64" s="6"/>
      <c r="E64" s="6">
        <f>+D65+D66</f>
        <v>96000</v>
      </c>
      <c r="F64" s="26"/>
      <c r="G64" s="52"/>
    </row>
    <row r="65" spans="1:7" x14ac:dyDescent="0.2">
      <c r="A65" s="16">
        <v>74</v>
      </c>
      <c r="B65" s="4"/>
      <c r="C65" s="5" t="s">
        <v>261</v>
      </c>
      <c r="D65" s="6">
        <v>11167.38</v>
      </c>
      <c r="E65" s="6"/>
      <c r="F65" s="26"/>
      <c r="G65" s="52"/>
    </row>
    <row r="66" spans="1:7" ht="12" thickBot="1" x14ac:dyDescent="0.25">
      <c r="A66" s="16">
        <v>74</v>
      </c>
      <c r="B66" s="4"/>
      <c r="C66" s="5" t="s">
        <v>262</v>
      </c>
      <c r="D66" s="6">
        <v>84832.62</v>
      </c>
      <c r="E66" s="6"/>
      <c r="F66" s="26">
        <f>SUM(E55:E66)</f>
        <v>5104168.2</v>
      </c>
      <c r="G66" s="52">
        <v>1.72E-2</v>
      </c>
    </row>
    <row r="67" spans="1:7" s="11" customFormat="1" ht="12" thickBot="1" x14ac:dyDescent="0.3">
      <c r="A67" s="16"/>
      <c r="B67" s="20" t="s">
        <v>87</v>
      </c>
      <c r="C67" s="23" t="s">
        <v>88</v>
      </c>
      <c r="D67" s="23" t="s">
        <v>89</v>
      </c>
      <c r="E67" s="24" t="s">
        <v>90</v>
      </c>
      <c r="F67" s="24" t="s">
        <v>91</v>
      </c>
      <c r="G67" s="51" t="s">
        <v>92</v>
      </c>
    </row>
    <row r="68" spans="1:7" s="14" customFormat="1" ht="15.75" customHeight="1" thickBot="1" x14ac:dyDescent="0.25">
      <c r="A68" s="16"/>
      <c r="B68" s="58" t="s">
        <v>117</v>
      </c>
      <c r="C68" s="59"/>
      <c r="D68" s="59"/>
      <c r="E68" s="59"/>
      <c r="F68" s="59"/>
      <c r="G68" s="60"/>
    </row>
    <row r="69" spans="1:7" ht="22.5" x14ac:dyDescent="0.2">
      <c r="A69" s="16"/>
      <c r="B69" s="4">
        <v>21401</v>
      </c>
      <c r="C69" s="5" t="s">
        <v>193</v>
      </c>
      <c r="D69" s="9"/>
      <c r="E69" s="6">
        <f>+D70+D71</f>
        <v>3542328.98</v>
      </c>
      <c r="F69" s="6"/>
      <c r="G69" s="6"/>
    </row>
    <row r="70" spans="1:7" x14ac:dyDescent="0.2">
      <c r="A70" s="16">
        <v>36</v>
      </c>
      <c r="B70" s="4"/>
      <c r="C70" s="5" t="s">
        <v>194</v>
      </c>
      <c r="D70" s="6">
        <v>1205508.98</v>
      </c>
      <c r="E70" s="6"/>
      <c r="F70" s="6"/>
      <c r="G70" s="6"/>
    </row>
    <row r="71" spans="1:7" ht="22.5" x14ac:dyDescent="0.2">
      <c r="A71" s="16">
        <v>37</v>
      </c>
      <c r="B71" s="4"/>
      <c r="C71" s="5" t="s">
        <v>32</v>
      </c>
      <c r="D71" s="6">
        <v>2336820</v>
      </c>
      <c r="E71" s="6"/>
      <c r="F71" s="6"/>
      <c r="G71" s="6"/>
    </row>
    <row r="72" spans="1:7" x14ac:dyDescent="0.2">
      <c r="A72" s="16"/>
      <c r="B72" s="4">
        <v>21601</v>
      </c>
      <c r="C72" s="5" t="s">
        <v>42</v>
      </c>
      <c r="D72" s="6"/>
      <c r="E72" s="6">
        <f>+D73+D74</f>
        <v>480000</v>
      </c>
      <c r="F72" s="6"/>
      <c r="G72" s="6"/>
    </row>
    <row r="73" spans="1:7" x14ac:dyDescent="0.2">
      <c r="A73" s="16">
        <v>46</v>
      </c>
      <c r="B73" s="4"/>
      <c r="C73" s="5" t="s">
        <v>246</v>
      </c>
      <c r="D73" s="6">
        <v>7803.51</v>
      </c>
      <c r="E73" s="6"/>
      <c r="F73" s="6"/>
      <c r="G73" s="6"/>
    </row>
    <row r="74" spans="1:7" x14ac:dyDescent="0.2">
      <c r="A74" s="16">
        <v>46</v>
      </c>
      <c r="B74" s="4"/>
      <c r="C74" s="5" t="s">
        <v>14</v>
      </c>
      <c r="D74" s="6">
        <v>472196.49</v>
      </c>
      <c r="E74" s="6"/>
      <c r="F74" s="6"/>
      <c r="G74" s="6"/>
    </row>
    <row r="75" spans="1:7" x14ac:dyDescent="0.2">
      <c r="A75" s="16">
        <v>50</v>
      </c>
      <c r="B75" s="4">
        <v>26102</v>
      </c>
      <c r="C75" s="5" t="s">
        <v>118</v>
      </c>
      <c r="D75" s="6"/>
      <c r="E75" s="6">
        <v>1889624.01</v>
      </c>
      <c r="F75" s="6"/>
      <c r="G75" s="6"/>
    </row>
    <row r="76" spans="1:7" x14ac:dyDescent="0.2">
      <c r="A76" s="16">
        <v>54</v>
      </c>
      <c r="B76" s="4">
        <v>26105</v>
      </c>
      <c r="C76" s="5" t="s">
        <v>118</v>
      </c>
      <c r="D76" s="7"/>
      <c r="E76" s="6">
        <v>145600</v>
      </c>
      <c r="F76" s="6"/>
      <c r="G76" s="6"/>
    </row>
    <row r="77" spans="1:7" x14ac:dyDescent="0.2">
      <c r="A77" s="16">
        <v>56</v>
      </c>
      <c r="B77" s="4">
        <v>27101</v>
      </c>
      <c r="C77" s="5" t="s">
        <v>54</v>
      </c>
      <c r="D77" s="7"/>
      <c r="E77" s="6">
        <v>526039.43000000005</v>
      </c>
      <c r="F77" s="6"/>
      <c r="G77" s="6"/>
    </row>
    <row r="78" spans="1:7" x14ac:dyDescent="0.2">
      <c r="A78" s="16"/>
      <c r="B78" s="8">
        <v>31603</v>
      </c>
      <c r="C78" s="5" t="s">
        <v>79</v>
      </c>
      <c r="D78" s="9"/>
      <c r="E78" s="6">
        <f>+D79+D80+D81+D82+D83+D84+D85+D86</f>
        <v>1584941.01</v>
      </c>
      <c r="F78" s="6"/>
      <c r="G78" s="6"/>
    </row>
    <row r="79" spans="1:7" ht="22.5" x14ac:dyDescent="0.2">
      <c r="A79" s="16">
        <v>58</v>
      </c>
      <c r="B79" s="4"/>
      <c r="C79" s="5" t="s">
        <v>249</v>
      </c>
      <c r="D79" s="29">
        <v>4189.5599999999995</v>
      </c>
      <c r="E79" s="6"/>
      <c r="F79" s="6"/>
      <c r="G79" s="6"/>
    </row>
    <row r="80" spans="1:7" ht="22.5" x14ac:dyDescent="0.2">
      <c r="A80" s="16">
        <v>58</v>
      </c>
      <c r="B80" s="4"/>
      <c r="C80" s="5" t="s">
        <v>49</v>
      </c>
      <c r="D80" s="29">
        <v>34126.92</v>
      </c>
      <c r="E80" s="6"/>
      <c r="F80" s="6"/>
      <c r="G80" s="6"/>
    </row>
    <row r="81" spans="1:7" x14ac:dyDescent="0.2">
      <c r="A81" s="16">
        <v>59</v>
      </c>
      <c r="B81" s="4"/>
      <c r="C81" s="5" t="s">
        <v>251</v>
      </c>
      <c r="D81" s="29">
        <v>120637.98000000001</v>
      </c>
      <c r="E81" s="6"/>
      <c r="F81" s="6"/>
      <c r="G81" s="6"/>
    </row>
    <row r="82" spans="1:7" x14ac:dyDescent="0.2">
      <c r="A82" s="16">
        <v>59</v>
      </c>
      <c r="B82" s="4"/>
      <c r="C82" s="5" t="s">
        <v>250</v>
      </c>
      <c r="D82" s="29">
        <v>411847.35</v>
      </c>
      <c r="E82" s="6"/>
      <c r="F82" s="6"/>
      <c r="G82" s="6"/>
    </row>
    <row r="83" spans="1:7" ht="22.5" x14ac:dyDescent="0.2">
      <c r="A83" s="16">
        <v>60</v>
      </c>
      <c r="B83" s="4"/>
      <c r="C83" s="5" t="s">
        <v>207</v>
      </c>
      <c r="D83" s="29">
        <v>26100</v>
      </c>
      <c r="E83" s="6"/>
      <c r="F83" s="6"/>
      <c r="G83" s="6"/>
    </row>
    <row r="84" spans="1:7" x14ac:dyDescent="0.2">
      <c r="A84" s="16">
        <v>60</v>
      </c>
      <c r="B84" s="4"/>
      <c r="C84" s="5" t="s">
        <v>73</v>
      </c>
      <c r="D84" s="29">
        <v>182700</v>
      </c>
      <c r="E84" s="6"/>
      <c r="F84" s="6"/>
      <c r="G84" s="6"/>
    </row>
    <row r="85" spans="1:7" x14ac:dyDescent="0.2">
      <c r="A85" s="16">
        <v>61</v>
      </c>
      <c r="B85" s="4"/>
      <c r="C85" s="5" t="s">
        <v>206</v>
      </c>
      <c r="D85" s="6">
        <v>278539.2</v>
      </c>
      <c r="E85" s="6"/>
      <c r="F85" s="6"/>
      <c r="G85" s="6"/>
    </row>
    <row r="86" spans="1:7" x14ac:dyDescent="0.2">
      <c r="A86" s="16">
        <v>62</v>
      </c>
      <c r="B86" s="4"/>
      <c r="C86" s="5" t="s">
        <v>252</v>
      </c>
      <c r="D86" s="6">
        <v>526800</v>
      </c>
      <c r="E86" s="6"/>
      <c r="F86" s="6"/>
      <c r="G86" s="6"/>
    </row>
    <row r="87" spans="1:7" x14ac:dyDescent="0.2">
      <c r="A87" s="16"/>
      <c r="B87" s="4">
        <v>31904</v>
      </c>
      <c r="C87" s="5" t="s">
        <v>80</v>
      </c>
      <c r="D87" s="6"/>
      <c r="E87" s="6">
        <f>+D88+D89</f>
        <v>651546.4800000001</v>
      </c>
      <c r="F87" s="6"/>
      <c r="G87" s="6"/>
    </row>
    <row r="88" spans="1:7" ht="22.5" x14ac:dyDescent="0.2">
      <c r="A88" s="16">
        <v>63</v>
      </c>
      <c r="B88" s="4"/>
      <c r="C88" s="5" t="s">
        <v>253</v>
      </c>
      <c r="D88" s="6">
        <v>310283.76000000007</v>
      </c>
      <c r="E88" s="6"/>
      <c r="F88" s="6"/>
      <c r="G88" s="6"/>
    </row>
    <row r="89" spans="1:7" x14ac:dyDescent="0.2">
      <c r="A89" s="16">
        <v>64</v>
      </c>
      <c r="B89" s="4"/>
      <c r="C89" s="5" t="s">
        <v>74</v>
      </c>
      <c r="D89" s="6">
        <v>341262.72000000003</v>
      </c>
      <c r="E89" s="6"/>
      <c r="F89" s="6"/>
      <c r="G89" s="6"/>
    </row>
    <row r="90" spans="1:7" x14ac:dyDescent="0.2">
      <c r="A90" s="16"/>
      <c r="B90" s="4">
        <v>32301</v>
      </c>
      <c r="C90" s="5" t="s">
        <v>119</v>
      </c>
      <c r="D90" s="9"/>
      <c r="E90" s="6">
        <f>+D91+D92</f>
        <v>3012526.36</v>
      </c>
      <c r="F90" s="6"/>
      <c r="G90" s="6"/>
    </row>
    <row r="91" spans="1:7" ht="22.5" x14ac:dyDescent="0.2">
      <c r="A91" s="16">
        <v>68</v>
      </c>
      <c r="B91" s="4"/>
      <c r="C91" s="5" t="s">
        <v>257</v>
      </c>
      <c r="D91" s="6">
        <v>1002037</v>
      </c>
      <c r="E91" s="6"/>
      <c r="F91" s="6"/>
      <c r="G91" s="6"/>
    </row>
    <row r="92" spans="1:7" ht="22.5" x14ac:dyDescent="0.2">
      <c r="A92" s="16">
        <v>69</v>
      </c>
      <c r="B92" s="4"/>
      <c r="C92" s="5" t="s">
        <v>258</v>
      </c>
      <c r="D92" s="6">
        <v>2010489.3599999999</v>
      </c>
      <c r="E92" s="6"/>
      <c r="F92" s="6"/>
      <c r="G92" s="6"/>
    </row>
    <row r="93" spans="1:7" ht="33.75" x14ac:dyDescent="0.2">
      <c r="A93" s="16">
        <v>75</v>
      </c>
      <c r="B93" s="4">
        <v>35301</v>
      </c>
      <c r="C93" s="5" t="s">
        <v>228</v>
      </c>
      <c r="D93" s="9"/>
      <c r="E93" s="6">
        <v>468000</v>
      </c>
      <c r="F93" s="6"/>
      <c r="G93" s="6"/>
    </row>
    <row r="94" spans="1:7" x14ac:dyDescent="0.2">
      <c r="A94" s="16">
        <v>76</v>
      </c>
      <c r="B94" s="4">
        <v>35501</v>
      </c>
      <c r="C94" s="5" t="s">
        <v>120</v>
      </c>
      <c r="D94" s="9"/>
      <c r="E94" s="6">
        <v>829537</v>
      </c>
      <c r="F94" s="6"/>
      <c r="G94" s="6"/>
    </row>
    <row r="95" spans="1:7" x14ac:dyDescent="0.2">
      <c r="A95" s="16"/>
      <c r="B95" s="4">
        <v>35701</v>
      </c>
      <c r="C95" s="30" t="s">
        <v>121</v>
      </c>
      <c r="D95" s="9"/>
      <c r="E95" s="6">
        <f>+D96+D97+D98+D99+D100+D101</f>
        <v>1542072.56</v>
      </c>
      <c r="F95" s="6"/>
      <c r="G95" s="6"/>
    </row>
    <row r="96" spans="1:7" x14ac:dyDescent="0.2">
      <c r="A96" s="16">
        <v>78</v>
      </c>
      <c r="B96" s="4"/>
      <c r="C96" s="5" t="s">
        <v>123</v>
      </c>
      <c r="D96" s="6">
        <v>222000</v>
      </c>
      <c r="E96" s="7"/>
      <c r="F96" s="7"/>
      <c r="G96" s="7"/>
    </row>
    <row r="97" spans="1:7" x14ac:dyDescent="0.2">
      <c r="A97" s="16">
        <v>79</v>
      </c>
      <c r="B97" s="4"/>
      <c r="C97" s="5" t="s">
        <v>263</v>
      </c>
      <c r="D97" s="6">
        <v>687600</v>
      </c>
      <c r="E97" s="7"/>
      <c r="F97" s="7"/>
      <c r="G97" s="7"/>
    </row>
    <row r="98" spans="1:7" x14ac:dyDescent="0.2">
      <c r="A98" s="16">
        <v>81</v>
      </c>
      <c r="B98" s="4"/>
      <c r="C98" s="5" t="s">
        <v>126</v>
      </c>
      <c r="D98" s="6">
        <v>228740</v>
      </c>
      <c r="E98" s="7"/>
      <c r="F98" s="7"/>
      <c r="G98" s="7"/>
    </row>
    <row r="99" spans="1:7" ht="22.5" x14ac:dyDescent="0.2">
      <c r="A99" s="16">
        <v>82</v>
      </c>
      <c r="B99" s="4"/>
      <c r="C99" s="5" t="s">
        <v>128</v>
      </c>
      <c r="D99" s="6">
        <v>125988.56</v>
      </c>
      <c r="E99" s="7"/>
      <c r="F99" s="7"/>
      <c r="G99" s="7"/>
    </row>
    <row r="100" spans="1:7" x14ac:dyDescent="0.2">
      <c r="A100" s="16">
        <v>83</v>
      </c>
      <c r="B100" s="4"/>
      <c r="C100" s="5" t="s">
        <v>130</v>
      </c>
      <c r="D100" s="6">
        <v>67744</v>
      </c>
      <c r="E100" s="7"/>
      <c r="F100" s="7"/>
      <c r="G100" s="7"/>
    </row>
    <row r="101" spans="1:7" x14ac:dyDescent="0.2">
      <c r="A101" s="16">
        <v>84</v>
      </c>
      <c r="B101" s="4"/>
      <c r="C101" s="5" t="s">
        <v>132</v>
      </c>
      <c r="D101" s="6">
        <v>210000</v>
      </c>
      <c r="E101" s="7"/>
      <c r="F101" s="7"/>
      <c r="G101" s="7"/>
    </row>
    <row r="102" spans="1:7" x14ac:dyDescent="0.2">
      <c r="A102" s="16"/>
      <c r="B102" s="4">
        <v>35801</v>
      </c>
      <c r="C102" s="5" t="s">
        <v>133</v>
      </c>
      <c r="D102" s="6"/>
      <c r="E102" s="6">
        <f>+D103+D104</f>
        <v>3274713.1100000003</v>
      </c>
      <c r="F102" s="6"/>
      <c r="G102" s="6"/>
    </row>
    <row r="103" spans="1:7" x14ac:dyDescent="0.2">
      <c r="A103" s="16">
        <v>104</v>
      </c>
      <c r="B103" s="4"/>
      <c r="C103" s="5" t="s">
        <v>133</v>
      </c>
      <c r="D103" s="6">
        <v>2740357.93</v>
      </c>
      <c r="E103" s="7"/>
      <c r="F103" s="7"/>
      <c r="G103" s="7"/>
    </row>
    <row r="104" spans="1:7" x14ac:dyDescent="0.2">
      <c r="A104" s="16">
        <v>104</v>
      </c>
      <c r="B104" s="4"/>
      <c r="C104" s="5" t="s">
        <v>201</v>
      </c>
      <c r="D104" s="6">
        <v>534355.18000000005</v>
      </c>
      <c r="E104" s="7"/>
      <c r="F104" s="7"/>
      <c r="G104" s="7"/>
    </row>
    <row r="105" spans="1:7" x14ac:dyDescent="0.2">
      <c r="A105" s="16"/>
      <c r="B105" s="4">
        <v>35901</v>
      </c>
      <c r="C105" s="5" t="s">
        <v>177</v>
      </c>
      <c r="D105" s="6"/>
      <c r="E105" s="6">
        <f>+D106+D107</f>
        <v>49173.04</v>
      </c>
      <c r="F105" s="7"/>
      <c r="G105" s="7"/>
    </row>
    <row r="106" spans="1:7" x14ac:dyDescent="0.2">
      <c r="A106" s="16">
        <v>189</v>
      </c>
      <c r="B106" s="4"/>
      <c r="C106" s="5" t="s">
        <v>279</v>
      </c>
      <c r="D106" s="6">
        <v>33173.040000000001</v>
      </c>
      <c r="E106" s="7"/>
      <c r="F106" s="7"/>
      <c r="G106" s="7"/>
    </row>
    <row r="107" spans="1:7" x14ac:dyDescent="0.2">
      <c r="A107" s="16">
        <v>189</v>
      </c>
      <c r="B107" s="4"/>
      <c r="C107" s="5" t="s">
        <v>178</v>
      </c>
      <c r="D107" s="6">
        <v>16000</v>
      </c>
      <c r="E107" s="7"/>
      <c r="F107" s="7"/>
      <c r="G107" s="7"/>
    </row>
    <row r="108" spans="1:7" ht="12" thickBot="1" x14ac:dyDescent="0.25">
      <c r="A108" s="16">
        <v>110</v>
      </c>
      <c r="B108" s="4">
        <v>37101</v>
      </c>
      <c r="C108" s="5" t="s">
        <v>202</v>
      </c>
      <c r="D108" s="6"/>
      <c r="E108" s="6">
        <v>437833</v>
      </c>
      <c r="F108" s="26">
        <f>SUM(E69:E108)</f>
        <v>18433934.98</v>
      </c>
      <c r="G108" s="52">
        <v>6.2100000000000002E-2</v>
      </c>
    </row>
    <row r="109" spans="1:7" s="11" customFormat="1" ht="12" thickBot="1" x14ac:dyDescent="0.3">
      <c r="A109" s="16"/>
      <c r="B109" s="20" t="s">
        <v>87</v>
      </c>
      <c r="C109" s="23" t="s">
        <v>88</v>
      </c>
      <c r="D109" s="23" t="s">
        <v>89</v>
      </c>
      <c r="E109" s="24" t="s">
        <v>90</v>
      </c>
      <c r="F109" s="24" t="s">
        <v>91</v>
      </c>
      <c r="G109" s="51" t="s">
        <v>92</v>
      </c>
    </row>
    <row r="110" spans="1:7" s="14" customFormat="1" ht="15.75" customHeight="1" thickBot="1" x14ac:dyDescent="0.25">
      <c r="A110" s="16"/>
      <c r="B110" s="58" t="s">
        <v>134</v>
      </c>
      <c r="C110" s="59"/>
      <c r="D110" s="59"/>
      <c r="E110" s="59"/>
      <c r="F110" s="59"/>
      <c r="G110" s="60"/>
    </row>
    <row r="111" spans="1:7" x14ac:dyDescent="0.2">
      <c r="A111" s="16">
        <v>111</v>
      </c>
      <c r="B111" s="4">
        <v>21101</v>
      </c>
      <c r="C111" s="5" t="s">
        <v>31</v>
      </c>
      <c r="D111" s="9"/>
      <c r="E111" s="6">
        <v>462913.81</v>
      </c>
      <c r="F111" s="6"/>
      <c r="G111" s="6"/>
    </row>
    <row r="112" spans="1:7" ht="22.5" x14ac:dyDescent="0.2">
      <c r="A112" s="16"/>
      <c r="B112" s="4">
        <v>21401</v>
      </c>
      <c r="C112" s="5" t="s">
        <v>193</v>
      </c>
      <c r="D112" s="9"/>
      <c r="E112" s="6">
        <f>+D113+D114+D115+D116+D117+D118+D119+D120</f>
        <v>278531.43</v>
      </c>
      <c r="F112" s="6"/>
      <c r="G112" s="6"/>
    </row>
    <row r="113" spans="1:7" x14ac:dyDescent="0.2">
      <c r="A113" s="16">
        <v>38</v>
      </c>
      <c r="B113" s="4"/>
      <c r="C113" s="5" t="s">
        <v>12</v>
      </c>
      <c r="D113" s="6">
        <v>76938.2</v>
      </c>
      <c r="E113" s="6"/>
      <c r="F113" s="6"/>
      <c r="G113" s="6"/>
    </row>
    <row r="114" spans="1:7" x14ac:dyDescent="0.2">
      <c r="A114" s="16">
        <v>39</v>
      </c>
      <c r="B114" s="4"/>
      <c r="C114" s="5" t="s">
        <v>72</v>
      </c>
      <c r="D114" s="6">
        <v>7000</v>
      </c>
      <c r="E114" s="6"/>
      <c r="F114" s="6"/>
      <c r="G114" s="6"/>
    </row>
    <row r="115" spans="1:7" x14ac:dyDescent="0.2">
      <c r="A115" s="16">
        <v>40</v>
      </c>
      <c r="B115" s="4"/>
      <c r="C115" s="5" t="s">
        <v>195</v>
      </c>
      <c r="D115" s="6">
        <v>43500</v>
      </c>
      <c r="E115" s="6"/>
      <c r="F115" s="6"/>
      <c r="G115" s="6"/>
    </row>
    <row r="116" spans="1:7" x14ac:dyDescent="0.2">
      <c r="A116" s="16">
        <v>41</v>
      </c>
      <c r="B116" s="4"/>
      <c r="C116" s="5" t="s">
        <v>58</v>
      </c>
      <c r="D116" s="6">
        <v>60000</v>
      </c>
      <c r="E116" s="6"/>
      <c r="F116" s="6"/>
      <c r="G116" s="6"/>
    </row>
    <row r="117" spans="1:7" x14ac:dyDescent="0.2">
      <c r="A117" s="16">
        <v>42</v>
      </c>
      <c r="B117" s="4"/>
      <c r="C117" s="5" t="s">
        <v>64</v>
      </c>
      <c r="D117" s="6">
        <v>7400.03</v>
      </c>
      <c r="E117" s="6"/>
      <c r="F117" s="6"/>
      <c r="G117" s="6"/>
    </row>
    <row r="118" spans="1:7" x14ac:dyDescent="0.2">
      <c r="A118" s="16">
        <v>43</v>
      </c>
      <c r="B118" s="4"/>
      <c r="C118" s="5" t="s">
        <v>27</v>
      </c>
      <c r="D118" s="6">
        <v>9000</v>
      </c>
      <c r="E118" s="6"/>
      <c r="F118" s="6"/>
      <c r="G118" s="6"/>
    </row>
    <row r="119" spans="1:7" x14ac:dyDescent="0.2">
      <c r="A119" s="16">
        <v>44</v>
      </c>
      <c r="B119" s="4"/>
      <c r="C119" s="5" t="s">
        <v>33</v>
      </c>
      <c r="D119" s="6">
        <v>40948</v>
      </c>
      <c r="E119" s="6"/>
      <c r="F119" s="6"/>
      <c r="G119" s="6"/>
    </row>
    <row r="120" spans="1:7" x14ac:dyDescent="0.2">
      <c r="A120" s="16">
        <v>45</v>
      </c>
      <c r="B120" s="4"/>
      <c r="C120" s="5" t="s">
        <v>245</v>
      </c>
      <c r="D120" s="6">
        <v>33745.199999999997</v>
      </c>
      <c r="E120" s="6"/>
      <c r="F120" s="6"/>
      <c r="G120" s="6"/>
    </row>
    <row r="121" spans="1:7" x14ac:dyDescent="0.2">
      <c r="A121" s="16"/>
      <c r="B121" s="4">
        <v>21501</v>
      </c>
      <c r="C121" s="5" t="s">
        <v>136</v>
      </c>
      <c r="D121" s="9"/>
      <c r="E121" s="6">
        <f>+D122+D123+D124+D125+D126</f>
        <v>71219.989999999991</v>
      </c>
      <c r="F121" s="6"/>
      <c r="G121" s="6"/>
    </row>
    <row r="122" spans="1:7" x14ac:dyDescent="0.2">
      <c r="A122" s="16">
        <v>112</v>
      </c>
      <c r="B122" s="4"/>
      <c r="C122" s="5" t="s">
        <v>70</v>
      </c>
      <c r="D122" s="6">
        <v>3725</v>
      </c>
      <c r="E122" s="7"/>
      <c r="F122" s="7"/>
      <c r="G122" s="7"/>
    </row>
    <row r="123" spans="1:7" x14ac:dyDescent="0.2">
      <c r="A123" s="16">
        <v>113</v>
      </c>
      <c r="B123" s="4"/>
      <c r="C123" s="5" t="s">
        <v>34</v>
      </c>
      <c r="D123" s="6">
        <v>11694.99</v>
      </c>
      <c r="E123" s="7"/>
      <c r="F123" s="7"/>
      <c r="G123" s="7"/>
    </row>
    <row r="124" spans="1:7" x14ac:dyDescent="0.2">
      <c r="A124" s="16">
        <v>114</v>
      </c>
      <c r="B124" s="4"/>
      <c r="C124" s="5" t="s">
        <v>18</v>
      </c>
      <c r="D124" s="6">
        <v>43750</v>
      </c>
      <c r="E124" s="7"/>
      <c r="F124" s="7"/>
      <c r="G124" s="7"/>
    </row>
    <row r="125" spans="1:7" x14ac:dyDescent="0.2">
      <c r="A125" s="16">
        <v>115</v>
      </c>
      <c r="B125" s="4"/>
      <c r="C125" s="5" t="s">
        <v>35</v>
      </c>
      <c r="D125" s="6">
        <v>6050</v>
      </c>
      <c r="E125" s="7"/>
      <c r="F125" s="7"/>
      <c r="G125" s="7"/>
    </row>
    <row r="126" spans="1:7" x14ac:dyDescent="0.2">
      <c r="A126" s="16">
        <v>116</v>
      </c>
      <c r="B126" s="4"/>
      <c r="C126" s="5" t="s">
        <v>205</v>
      </c>
      <c r="D126" s="6">
        <v>6000</v>
      </c>
      <c r="E126" s="7"/>
      <c r="F126" s="7"/>
      <c r="G126" s="7"/>
    </row>
    <row r="127" spans="1:7" x14ac:dyDescent="0.2">
      <c r="A127" s="16"/>
      <c r="B127" s="4">
        <v>21601</v>
      </c>
      <c r="C127" s="5" t="s">
        <v>42</v>
      </c>
      <c r="D127" s="9"/>
      <c r="E127" s="6">
        <f>+D128+D129+D130</f>
        <v>72822</v>
      </c>
      <c r="F127" s="6"/>
      <c r="G127" s="6"/>
    </row>
    <row r="128" spans="1:7" x14ac:dyDescent="0.2">
      <c r="A128" s="16">
        <v>47</v>
      </c>
      <c r="B128" s="4"/>
      <c r="C128" s="5" t="s">
        <v>0</v>
      </c>
      <c r="D128" s="6">
        <v>71072</v>
      </c>
      <c r="E128" s="6"/>
      <c r="F128" s="6"/>
      <c r="G128" s="6"/>
    </row>
    <row r="129" spans="1:7" x14ac:dyDescent="0.2">
      <c r="A129" s="16">
        <v>48</v>
      </c>
      <c r="B129" s="4"/>
      <c r="C129" s="5" t="s">
        <v>247</v>
      </c>
      <c r="D129" s="6">
        <v>1350</v>
      </c>
      <c r="E129" s="6"/>
      <c r="F129" s="6"/>
      <c r="G129" s="6"/>
    </row>
    <row r="130" spans="1:7" x14ac:dyDescent="0.2">
      <c r="A130" s="16">
        <v>49</v>
      </c>
      <c r="B130" s="4"/>
      <c r="C130" s="5" t="s">
        <v>248</v>
      </c>
      <c r="D130" s="6">
        <v>400</v>
      </c>
      <c r="E130" s="6"/>
      <c r="F130" s="6"/>
      <c r="G130" s="6"/>
    </row>
    <row r="131" spans="1:7" x14ac:dyDescent="0.2">
      <c r="A131" s="16">
        <v>117</v>
      </c>
      <c r="B131" s="4">
        <v>22103</v>
      </c>
      <c r="C131" s="5" t="s">
        <v>137</v>
      </c>
      <c r="D131" s="9"/>
      <c r="E131" s="6">
        <v>93808.1</v>
      </c>
      <c r="F131" s="6"/>
      <c r="G131" s="6"/>
    </row>
    <row r="132" spans="1:7" ht="22.5" x14ac:dyDescent="0.2">
      <c r="A132" s="16"/>
      <c r="B132" s="4">
        <v>22104</v>
      </c>
      <c r="C132" s="5" t="s">
        <v>23</v>
      </c>
      <c r="D132" s="9"/>
      <c r="E132" s="6">
        <f>+D133+D134+D135</f>
        <v>774789.74</v>
      </c>
      <c r="F132" s="6"/>
      <c r="G132" s="6"/>
    </row>
    <row r="133" spans="1:7" x14ac:dyDescent="0.2">
      <c r="A133" s="16">
        <v>118</v>
      </c>
      <c r="B133" s="4"/>
      <c r="C133" s="5" t="s">
        <v>138</v>
      </c>
      <c r="D133" s="6">
        <v>355856.5</v>
      </c>
      <c r="E133" s="7"/>
      <c r="F133" s="7"/>
      <c r="G133" s="7"/>
    </row>
    <row r="134" spans="1:7" x14ac:dyDescent="0.2">
      <c r="A134" s="16">
        <v>119</v>
      </c>
      <c r="B134" s="4"/>
      <c r="C134" s="5" t="s">
        <v>139</v>
      </c>
      <c r="D134" s="6">
        <v>230612.52</v>
      </c>
      <c r="E134" s="7"/>
      <c r="F134" s="7"/>
      <c r="G134" s="7"/>
    </row>
    <row r="135" spans="1:7" x14ac:dyDescent="0.2">
      <c r="A135" s="16">
        <v>120</v>
      </c>
      <c r="B135" s="4"/>
      <c r="C135" s="5" t="s">
        <v>271</v>
      </c>
      <c r="D135" s="6">
        <v>188320.72</v>
      </c>
      <c r="E135" s="7"/>
      <c r="F135" s="7"/>
      <c r="G135" s="7"/>
    </row>
    <row r="136" spans="1:7" x14ac:dyDescent="0.2">
      <c r="A136" s="16">
        <v>121</v>
      </c>
      <c r="B136" s="4">
        <v>22201</v>
      </c>
      <c r="C136" s="5" t="s">
        <v>140</v>
      </c>
      <c r="D136" s="9"/>
      <c r="E136" s="6">
        <v>31050</v>
      </c>
      <c r="F136" s="6"/>
      <c r="G136" s="6"/>
    </row>
    <row r="137" spans="1:7" x14ac:dyDescent="0.2">
      <c r="A137" s="16">
        <v>122</v>
      </c>
      <c r="B137" s="4">
        <v>22301</v>
      </c>
      <c r="C137" s="5" t="s">
        <v>43</v>
      </c>
      <c r="D137" s="9"/>
      <c r="E137" s="6">
        <v>4200</v>
      </c>
      <c r="F137" s="6"/>
      <c r="G137" s="6"/>
    </row>
    <row r="138" spans="1:7" x14ac:dyDescent="0.2">
      <c r="A138" s="16">
        <v>123</v>
      </c>
      <c r="B138" s="4">
        <v>24101</v>
      </c>
      <c r="C138" s="5" t="s">
        <v>141</v>
      </c>
      <c r="D138" s="9"/>
      <c r="E138" s="6">
        <v>1500</v>
      </c>
      <c r="F138" s="6"/>
      <c r="G138" s="6"/>
    </row>
    <row r="139" spans="1:7" x14ac:dyDescent="0.2">
      <c r="A139" s="16">
        <v>124</v>
      </c>
      <c r="B139" s="4">
        <v>24401</v>
      </c>
      <c r="C139" s="5" t="s">
        <v>59</v>
      </c>
      <c r="D139" s="9"/>
      <c r="E139" s="6">
        <v>188652.68</v>
      </c>
      <c r="F139" s="6"/>
      <c r="G139" s="6"/>
    </row>
    <row r="140" spans="1:7" x14ac:dyDescent="0.2">
      <c r="A140" s="16"/>
      <c r="B140" s="4">
        <v>24601</v>
      </c>
      <c r="C140" s="5" t="s">
        <v>40</v>
      </c>
      <c r="D140" s="9"/>
      <c r="E140" s="6">
        <f>+D141+D142+D143+D144+D145+D146+D147+D148+D149+D150</f>
        <v>1706609.52</v>
      </c>
      <c r="F140" s="6"/>
      <c r="G140" s="6"/>
    </row>
    <row r="141" spans="1:7" x14ac:dyDescent="0.2">
      <c r="A141" s="16">
        <v>125</v>
      </c>
      <c r="B141" s="4"/>
      <c r="C141" s="5" t="s">
        <v>9</v>
      </c>
      <c r="D141" s="6">
        <v>80000</v>
      </c>
      <c r="E141" s="6"/>
      <c r="F141" s="6"/>
      <c r="G141" s="6"/>
    </row>
    <row r="142" spans="1:7" x14ac:dyDescent="0.2">
      <c r="A142" s="16">
        <v>126</v>
      </c>
      <c r="B142" s="4"/>
      <c r="C142" s="5" t="s">
        <v>44</v>
      </c>
      <c r="D142" s="6">
        <v>115611.91</v>
      </c>
      <c r="E142" s="6"/>
      <c r="F142" s="6"/>
      <c r="G142" s="6"/>
    </row>
    <row r="143" spans="1:7" x14ac:dyDescent="0.2">
      <c r="A143" s="16">
        <v>127</v>
      </c>
      <c r="B143" s="4"/>
      <c r="C143" s="5" t="s">
        <v>272</v>
      </c>
      <c r="D143" s="6">
        <v>50383.3</v>
      </c>
      <c r="E143" s="6"/>
      <c r="F143" s="6"/>
      <c r="G143" s="6"/>
    </row>
    <row r="144" spans="1:7" x14ac:dyDescent="0.2">
      <c r="A144" s="16">
        <v>128</v>
      </c>
      <c r="B144" s="4"/>
      <c r="C144" s="5" t="s">
        <v>273</v>
      </c>
      <c r="D144" s="6">
        <v>61943.88</v>
      </c>
      <c r="E144" s="6"/>
      <c r="F144" s="6"/>
      <c r="G144" s="6"/>
    </row>
    <row r="145" spans="1:7" x14ac:dyDescent="0.2">
      <c r="A145" s="16">
        <v>129</v>
      </c>
      <c r="B145" s="4"/>
      <c r="C145" s="5" t="s">
        <v>56</v>
      </c>
      <c r="D145" s="6">
        <v>79500</v>
      </c>
      <c r="E145" s="6"/>
      <c r="F145" s="6"/>
      <c r="G145" s="6"/>
    </row>
    <row r="146" spans="1:7" x14ac:dyDescent="0.2">
      <c r="A146" s="16">
        <v>130</v>
      </c>
      <c r="B146" s="4"/>
      <c r="C146" s="5" t="s">
        <v>274</v>
      </c>
      <c r="D146" s="6">
        <v>1900</v>
      </c>
      <c r="E146" s="6"/>
      <c r="F146" s="6"/>
      <c r="G146" s="6"/>
    </row>
    <row r="147" spans="1:7" x14ac:dyDescent="0.2">
      <c r="A147" s="16">
        <v>131</v>
      </c>
      <c r="B147" s="4"/>
      <c r="C147" s="5" t="s">
        <v>275</v>
      </c>
      <c r="D147" s="6">
        <v>420</v>
      </c>
      <c r="E147" s="6"/>
      <c r="F147" s="6"/>
      <c r="G147" s="6"/>
    </row>
    <row r="148" spans="1:7" x14ac:dyDescent="0.2">
      <c r="A148" s="16">
        <v>132</v>
      </c>
      <c r="B148" s="4"/>
      <c r="C148" s="5" t="s">
        <v>65</v>
      </c>
      <c r="D148" s="6">
        <v>69056.56</v>
      </c>
      <c r="E148" s="6"/>
      <c r="F148" s="6"/>
      <c r="G148" s="6"/>
    </row>
    <row r="149" spans="1:7" x14ac:dyDescent="0.2">
      <c r="A149" s="16">
        <v>133</v>
      </c>
      <c r="B149" s="4"/>
      <c r="C149" s="5" t="s">
        <v>66</v>
      </c>
      <c r="D149" s="6">
        <v>20000</v>
      </c>
      <c r="E149" s="6"/>
      <c r="F149" s="6"/>
      <c r="G149" s="6"/>
    </row>
    <row r="150" spans="1:7" x14ac:dyDescent="0.2">
      <c r="A150" s="16">
        <v>134</v>
      </c>
      <c r="B150" s="4"/>
      <c r="C150" s="5" t="s">
        <v>40</v>
      </c>
      <c r="D150" s="6">
        <v>1227793.8700000001</v>
      </c>
      <c r="E150" s="6"/>
      <c r="F150" s="6"/>
      <c r="G150" s="6"/>
    </row>
    <row r="151" spans="1:7" x14ac:dyDescent="0.2">
      <c r="A151" s="16">
        <v>135</v>
      </c>
      <c r="B151" s="4">
        <v>24701</v>
      </c>
      <c r="C151" s="5" t="s">
        <v>142</v>
      </c>
      <c r="D151" s="9"/>
      <c r="E151" s="6">
        <v>115496.33</v>
      </c>
      <c r="F151" s="6"/>
      <c r="G151" s="6"/>
    </row>
    <row r="152" spans="1:7" x14ac:dyDescent="0.2">
      <c r="A152" s="16"/>
      <c r="B152" s="4">
        <v>24801</v>
      </c>
      <c r="C152" s="30" t="s">
        <v>4</v>
      </c>
      <c r="D152" s="9"/>
      <c r="E152" s="6">
        <f>+D153+D154+D155</f>
        <v>365842.32</v>
      </c>
      <c r="F152" s="6"/>
      <c r="G152" s="6"/>
    </row>
    <row r="153" spans="1:7" x14ac:dyDescent="0.2">
      <c r="A153" s="16">
        <v>136</v>
      </c>
      <c r="B153" s="4"/>
      <c r="C153" s="30" t="s">
        <v>143</v>
      </c>
      <c r="D153" s="6">
        <v>14000</v>
      </c>
      <c r="E153" s="7"/>
      <c r="F153" s="7"/>
      <c r="G153" s="7"/>
    </row>
    <row r="154" spans="1:7" x14ac:dyDescent="0.2">
      <c r="A154" s="16">
        <v>137</v>
      </c>
      <c r="B154" s="4"/>
      <c r="C154" s="30" t="s">
        <v>60</v>
      </c>
      <c r="D154" s="6">
        <v>305214.94</v>
      </c>
      <c r="E154" s="7"/>
      <c r="F154" s="7"/>
      <c r="G154" s="7"/>
    </row>
    <row r="155" spans="1:7" x14ac:dyDescent="0.2">
      <c r="A155" s="16">
        <v>138</v>
      </c>
      <c r="B155" s="4"/>
      <c r="C155" s="30" t="s">
        <v>26</v>
      </c>
      <c r="D155" s="6">
        <v>46627.38</v>
      </c>
      <c r="E155" s="7"/>
      <c r="F155" s="7"/>
      <c r="G155" s="7"/>
    </row>
    <row r="156" spans="1:7" x14ac:dyDescent="0.2">
      <c r="A156" s="16">
        <v>139</v>
      </c>
      <c r="B156" s="4">
        <v>24901</v>
      </c>
      <c r="C156" s="5" t="s">
        <v>144</v>
      </c>
      <c r="D156" s="9"/>
      <c r="E156" s="6">
        <v>318078.87340000004</v>
      </c>
      <c r="F156" s="6"/>
      <c r="G156" s="6"/>
    </row>
    <row r="157" spans="1:7" x14ac:dyDescent="0.2">
      <c r="A157" s="16">
        <v>140</v>
      </c>
      <c r="B157" s="4">
        <v>25201</v>
      </c>
      <c r="C157" s="5" t="s">
        <v>77</v>
      </c>
      <c r="D157" s="9"/>
      <c r="E157" s="6">
        <v>1200</v>
      </c>
      <c r="F157" s="6"/>
      <c r="G157" s="6"/>
    </row>
    <row r="158" spans="1:7" x14ac:dyDescent="0.2">
      <c r="A158" s="16">
        <v>141</v>
      </c>
      <c r="B158" s="4">
        <v>25301</v>
      </c>
      <c r="C158" s="5" t="s">
        <v>145</v>
      </c>
      <c r="D158" s="9"/>
      <c r="E158" s="6">
        <v>34090.5</v>
      </c>
      <c r="F158" s="6"/>
      <c r="G158" s="6"/>
    </row>
    <row r="159" spans="1:7" x14ac:dyDescent="0.2">
      <c r="A159" s="16">
        <v>142</v>
      </c>
      <c r="B159" s="4">
        <v>25401</v>
      </c>
      <c r="C159" s="5" t="s">
        <v>45</v>
      </c>
      <c r="D159" s="9"/>
      <c r="E159" s="6">
        <v>55093.26</v>
      </c>
      <c r="F159" s="6"/>
      <c r="G159" s="6"/>
    </row>
    <row r="160" spans="1:7" x14ac:dyDescent="0.2">
      <c r="A160" s="16">
        <v>143</v>
      </c>
      <c r="B160" s="4">
        <v>25901</v>
      </c>
      <c r="C160" s="5" t="s">
        <v>146</v>
      </c>
      <c r="D160" s="9"/>
      <c r="E160" s="6">
        <v>362206.53</v>
      </c>
      <c r="F160" s="6"/>
      <c r="G160" s="6"/>
    </row>
    <row r="161" spans="1:7" s="13" customFormat="1" x14ac:dyDescent="0.2">
      <c r="A161" s="16"/>
      <c r="B161" s="21">
        <v>26102</v>
      </c>
      <c r="C161" s="31" t="s">
        <v>118</v>
      </c>
      <c r="D161" s="33"/>
      <c r="E161" s="25">
        <f>+D162+D163+D164</f>
        <v>77667.94</v>
      </c>
      <c r="F161" s="25"/>
      <c r="G161" s="25"/>
    </row>
    <row r="162" spans="1:7" s="13" customFormat="1" x14ac:dyDescent="0.2">
      <c r="A162" s="16">
        <v>51</v>
      </c>
      <c r="B162" s="21"/>
      <c r="C162" s="31" t="s">
        <v>118</v>
      </c>
      <c r="D162" s="6">
        <v>55667.94</v>
      </c>
      <c r="E162" s="25"/>
      <c r="F162" s="25"/>
      <c r="G162" s="25"/>
    </row>
    <row r="163" spans="1:7" s="13" customFormat="1" x14ac:dyDescent="0.2">
      <c r="A163" s="16">
        <v>52</v>
      </c>
      <c r="B163" s="21"/>
      <c r="C163" s="31" t="s">
        <v>61</v>
      </c>
      <c r="D163" s="6">
        <v>10000</v>
      </c>
      <c r="E163" s="25"/>
      <c r="F163" s="25"/>
      <c r="G163" s="25"/>
    </row>
    <row r="164" spans="1:7" s="13" customFormat="1" x14ac:dyDescent="0.2">
      <c r="A164" s="16">
        <v>53</v>
      </c>
      <c r="B164" s="21"/>
      <c r="C164" s="31" t="s">
        <v>62</v>
      </c>
      <c r="D164" s="6">
        <v>12000</v>
      </c>
      <c r="E164" s="25"/>
      <c r="F164" s="25"/>
      <c r="G164" s="25"/>
    </row>
    <row r="165" spans="1:7" x14ac:dyDescent="0.2">
      <c r="A165" s="16">
        <v>55</v>
      </c>
      <c r="B165" s="4">
        <v>26105</v>
      </c>
      <c r="C165" s="5" t="s">
        <v>147</v>
      </c>
      <c r="D165" s="9"/>
      <c r="E165" s="6">
        <v>80250</v>
      </c>
      <c r="F165" s="6"/>
      <c r="G165" s="6"/>
    </row>
    <row r="166" spans="1:7" x14ac:dyDescent="0.2">
      <c r="A166" s="16">
        <v>57</v>
      </c>
      <c r="B166" s="4">
        <v>27101</v>
      </c>
      <c r="C166" s="5" t="s">
        <v>54</v>
      </c>
      <c r="D166" s="9"/>
      <c r="E166" s="6">
        <v>112000</v>
      </c>
      <c r="F166" s="6"/>
      <c r="G166" s="6"/>
    </row>
    <row r="167" spans="1:7" x14ac:dyDescent="0.2">
      <c r="A167" s="16">
        <v>144</v>
      </c>
      <c r="B167" s="4">
        <v>27201</v>
      </c>
      <c r="C167" s="5" t="s">
        <v>5</v>
      </c>
      <c r="D167" s="9"/>
      <c r="E167" s="6">
        <v>176879.3</v>
      </c>
      <c r="F167" s="6"/>
      <c r="G167" s="6"/>
    </row>
    <row r="168" spans="1:7" x14ac:dyDescent="0.2">
      <c r="A168" s="16">
        <v>145</v>
      </c>
      <c r="B168" s="4">
        <v>27401</v>
      </c>
      <c r="C168" s="5" t="s">
        <v>6</v>
      </c>
      <c r="D168" s="9"/>
      <c r="E168" s="6">
        <v>33016</v>
      </c>
      <c r="F168" s="6"/>
      <c r="G168" s="6"/>
    </row>
    <row r="169" spans="1:7" x14ac:dyDescent="0.2">
      <c r="A169" s="16">
        <v>146</v>
      </c>
      <c r="B169" s="4">
        <v>29101</v>
      </c>
      <c r="C169" s="5" t="s">
        <v>7</v>
      </c>
      <c r="D169" s="9"/>
      <c r="E169" s="6">
        <v>55080.04</v>
      </c>
      <c r="F169" s="6"/>
      <c r="G169" s="6"/>
    </row>
    <row r="170" spans="1:7" x14ac:dyDescent="0.2">
      <c r="A170" s="16">
        <v>147</v>
      </c>
      <c r="B170" s="4">
        <v>29201</v>
      </c>
      <c r="C170" s="5" t="s">
        <v>148</v>
      </c>
      <c r="D170" s="9"/>
      <c r="E170" s="6">
        <v>14621.219999999998</v>
      </c>
      <c r="F170" s="6"/>
      <c r="G170" s="6"/>
    </row>
    <row r="171" spans="1:7" x14ac:dyDescent="0.2">
      <c r="A171" s="16">
        <v>148</v>
      </c>
      <c r="B171" s="4">
        <v>29301</v>
      </c>
      <c r="C171" s="5" t="s">
        <v>149</v>
      </c>
      <c r="D171" s="9"/>
      <c r="E171" s="6">
        <v>34558.659999999996</v>
      </c>
      <c r="F171" s="6"/>
      <c r="G171" s="6"/>
    </row>
    <row r="172" spans="1:7" x14ac:dyDescent="0.2">
      <c r="A172" s="16">
        <v>149</v>
      </c>
      <c r="B172" s="4">
        <v>29601</v>
      </c>
      <c r="C172" s="5" t="s">
        <v>150</v>
      </c>
      <c r="D172" s="9"/>
      <c r="E172" s="6">
        <v>81000</v>
      </c>
      <c r="F172" s="6"/>
      <c r="G172" s="6"/>
    </row>
    <row r="173" spans="1:7" x14ac:dyDescent="0.2">
      <c r="A173" s="16">
        <v>150</v>
      </c>
      <c r="B173" s="4">
        <v>29801</v>
      </c>
      <c r="C173" s="5" t="s">
        <v>63</v>
      </c>
      <c r="D173" s="9"/>
      <c r="E173" s="6">
        <v>28017.289100000002</v>
      </c>
      <c r="F173" s="6"/>
      <c r="G173" s="6"/>
    </row>
    <row r="174" spans="1:7" x14ac:dyDescent="0.2">
      <c r="A174" s="16"/>
      <c r="B174" s="4">
        <v>29901</v>
      </c>
      <c r="C174" s="5" t="s">
        <v>46</v>
      </c>
      <c r="D174" s="7"/>
      <c r="E174" s="6">
        <f>+D175+D176+D177</f>
        <v>554819.11</v>
      </c>
      <c r="F174" s="6"/>
      <c r="G174" s="6"/>
    </row>
    <row r="175" spans="1:7" x14ac:dyDescent="0.2">
      <c r="A175" s="16">
        <v>151</v>
      </c>
      <c r="B175" s="4"/>
      <c r="C175" s="5" t="s">
        <v>46</v>
      </c>
      <c r="D175" s="6">
        <v>427819.11</v>
      </c>
      <c r="E175" s="7"/>
      <c r="F175" s="7"/>
      <c r="G175" s="7"/>
    </row>
    <row r="176" spans="1:7" x14ac:dyDescent="0.2">
      <c r="A176" s="16">
        <v>152</v>
      </c>
      <c r="B176" s="4"/>
      <c r="C176" s="5" t="s">
        <v>276</v>
      </c>
      <c r="D176" s="6">
        <v>10000</v>
      </c>
      <c r="E176" s="7"/>
      <c r="F176" s="7"/>
      <c r="G176" s="7"/>
    </row>
    <row r="177" spans="1:7" x14ac:dyDescent="0.2">
      <c r="A177" s="16">
        <v>153</v>
      </c>
      <c r="B177" s="4"/>
      <c r="C177" s="5" t="s">
        <v>57</v>
      </c>
      <c r="D177" s="6">
        <v>117000</v>
      </c>
      <c r="E177" s="7"/>
      <c r="F177" s="7"/>
      <c r="G177" s="7"/>
    </row>
    <row r="178" spans="1:7" ht="22.5" x14ac:dyDescent="0.2">
      <c r="A178" s="16">
        <v>154</v>
      </c>
      <c r="B178" s="4">
        <v>31201</v>
      </c>
      <c r="C178" s="5" t="s">
        <v>151</v>
      </c>
      <c r="D178" s="6"/>
      <c r="E178" s="6">
        <v>26906.670000000002</v>
      </c>
      <c r="F178" s="6"/>
      <c r="G178" s="6"/>
    </row>
    <row r="179" spans="1:7" x14ac:dyDescent="0.2">
      <c r="A179" s="16">
        <v>155</v>
      </c>
      <c r="B179" s="4">
        <v>31401</v>
      </c>
      <c r="C179" s="5" t="s">
        <v>152</v>
      </c>
      <c r="D179" s="9"/>
      <c r="E179" s="6">
        <v>32811.72</v>
      </c>
      <c r="F179" s="6"/>
      <c r="G179" s="6"/>
    </row>
    <row r="180" spans="1:7" x14ac:dyDescent="0.2">
      <c r="A180" s="16">
        <v>156</v>
      </c>
      <c r="B180" s="4">
        <v>31501</v>
      </c>
      <c r="C180" s="5" t="s">
        <v>153</v>
      </c>
      <c r="D180" s="9"/>
      <c r="E180" s="6">
        <v>10200</v>
      </c>
      <c r="F180" s="6"/>
      <c r="G180" s="6"/>
    </row>
    <row r="181" spans="1:7" x14ac:dyDescent="0.2">
      <c r="A181" s="16">
        <v>157</v>
      </c>
      <c r="B181" s="4">
        <v>31602</v>
      </c>
      <c r="C181" s="5" t="s">
        <v>154</v>
      </c>
      <c r="D181" s="9"/>
      <c r="E181" s="6">
        <v>89924.77</v>
      </c>
      <c r="F181" s="6"/>
      <c r="G181" s="6"/>
    </row>
    <row r="182" spans="1:7" x14ac:dyDescent="0.2">
      <c r="A182" s="16">
        <v>158</v>
      </c>
      <c r="B182" s="4">
        <v>31801</v>
      </c>
      <c r="C182" s="5" t="s">
        <v>155</v>
      </c>
      <c r="D182" s="9"/>
      <c r="E182" s="6">
        <v>246967.91</v>
      </c>
      <c r="F182" s="6"/>
      <c r="G182" s="6"/>
    </row>
    <row r="183" spans="1:7" x14ac:dyDescent="0.2">
      <c r="A183" s="16"/>
      <c r="B183" s="4">
        <v>32301</v>
      </c>
      <c r="C183" s="5" t="s">
        <v>119</v>
      </c>
      <c r="D183" s="9"/>
      <c r="E183" s="6">
        <f>+D184+D185+D186+D187</f>
        <v>618716.22</v>
      </c>
      <c r="F183" s="6"/>
      <c r="G183" s="6"/>
    </row>
    <row r="184" spans="1:7" ht="22.5" x14ac:dyDescent="0.2">
      <c r="A184" s="16">
        <v>66</v>
      </c>
      <c r="B184" s="4"/>
      <c r="C184" s="5" t="s">
        <v>255</v>
      </c>
      <c r="D184" s="6">
        <v>49439.199999999997</v>
      </c>
      <c r="E184" s="6"/>
      <c r="F184" s="6"/>
      <c r="G184" s="6"/>
    </row>
    <row r="185" spans="1:7" ht="24" customHeight="1" x14ac:dyDescent="0.2">
      <c r="A185" s="16">
        <v>67</v>
      </c>
      <c r="B185" s="4"/>
      <c r="C185" s="5" t="s">
        <v>254</v>
      </c>
      <c r="D185" s="6">
        <v>25835.52</v>
      </c>
      <c r="E185" s="6"/>
      <c r="F185" s="6"/>
      <c r="G185" s="6"/>
    </row>
    <row r="186" spans="1:7" ht="24.75" customHeight="1" x14ac:dyDescent="0.2">
      <c r="A186" s="16">
        <v>70</v>
      </c>
      <c r="B186" s="4"/>
      <c r="C186" s="5" t="s">
        <v>259</v>
      </c>
      <c r="D186" s="6">
        <v>134731.1</v>
      </c>
      <c r="E186" s="6"/>
      <c r="F186" s="6"/>
      <c r="G186" s="6"/>
    </row>
    <row r="187" spans="1:7" ht="24.75" customHeight="1" x14ac:dyDescent="0.2">
      <c r="A187" s="16">
        <v>71</v>
      </c>
      <c r="B187" s="4"/>
      <c r="C187" s="5" t="s">
        <v>260</v>
      </c>
      <c r="D187" s="6">
        <v>408710.39999999997</v>
      </c>
      <c r="E187" s="6"/>
      <c r="F187" s="6"/>
      <c r="G187" s="6"/>
    </row>
    <row r="188" spans="1:7" ht="22.5" x14ac:dyDescent="0.2">
      <c r="A188" s="16">
        <v>15</v>
      </c>
      <c r="B188" s="4">
        <v>32502</v>
      </c>
      <c r="C188" s="5" t="s">
        <v>156</v>
      </c>
      <c r="D188" s="9"/>
      <c r="E188" s="6">
        <v>55000</v>
      </c>
      <c r="F188" s="6"/>
      <c r="G188" s="6"/>
    </row>
    <row r="189" spans="1:7" x14ac:dyDescent="0.2">
      <c r="A189" s="16"/>
      <c r="B189" s="4">
        <v>32701</v>
      </c>
      <c r="C189" s="5" t="s">
        <v>157</v>
      </c>
      <c r="D189" s="9"/>
      <c r="E189" s="6">
        <f>+D190+D191+D192+D193+D194</f>
        <v>969908.34000000008</v>
      </c>
      <c r="F189" s="6"/>
      <c r="G189" s="6"/>
    </row>
    <row r="190" spans="1:7" ht="22.5" x14ac:dyDescent="0.2">
      <c r="A190" s="16">
        <v>23</v>
      </c>
      <c r="B190" s="4"/>
      <c r="C190" s="5" t="s">
        <v>37</v>
      </c>
      <c r="D190" s="6">
        <v>19000</v>
      </c>
      <c r="E190" s="7"/>
      <c r="F190" s="7"/>
      <c r="G190" s="7"/>
    </row>
    <row r="191" spans="1:7" x14ac:dyDescent="0.2">
      <c r="A191" s="16">
        <v>24</v>
      </c>
      <c r="B191" s="4"/>
      <c r="C191" s="5" t="s">
        <v>71</v>
      </c>
      <c r="D191" s="6">
        <v>24179.99</v>
      </c>
      <c r="E191" s="7"/>
      <c r="F191" s="7"/>
      <c r="G191" s="7"/>
    </row>
    <row r="192" spans="1:7" x14ac:dyDescent="0.2">
      <c r="A192" s="16">
        <v>26</v>
      </c>
      <c r="B192" s="4"/>
      <c r="C192" s="5" t="s">
        <v>67</v>
      </c>
      <c r="D192" s="6">
        <v>70000</v>
      </c>
      <c r="E192" s="7"/>
      <c r="F192" s="7"/>
      <c r="G192" s="7"/>
    </row>
    <row r="193" spans="1:7" ht="21.75" customHeight="1" x14ac:dyDescent="0.2">
      <c r="A193" s="16">
        <v>25</v>
      </c>
      <c r="B193" s="4"/>
      <c r="C193" s="5" t="s">
        <v>241</v>
      </c>
      <c r="D193" s="6">
        <v>749396.06</v>
      </c>
      <c r="E193" s="7"/>
      <c r="F193" s="7"/>
      <c r="G193" s="7"/>
    </row>
    <row r="194" spans="1:7" x14ac:dyDescent="0.2">
      <c r="A194" s="16">
        <v>27</v>
      </c>
      <c r="B194" s="4"/>
      <c r="C194" s="5" t="s">
        <v>68</v>
      </c>
      <c r="D194" s="6">
        <v>107332.29</v>
      </c>
      <c r="E194" s="7"/>
      <c r="F194" s="7"/>
      <c r="G194" s="7"/>
    </row>
    <row r="195" spans="1:7" x14ac:dyDescent="0.2">
      <c r="A195" s="16">
        <v>159</v>
      </c>
      <c r="B195" s="4">
        <v>33304</v>
      </c>
      <c r="C195" s="5" t="s">
        <v>75</v>
      </c>
      <c r="D195" s="6"/>
      <c r="E195" s="6">
        <v>13600</v>
      </c>
      <c r="F195" s="6"/>
      <c r="G195" s="6"/>
    </row>
    <row r="196" spans="1:7" x14ac:dyDescent="0.2">
      <c r="A196" s="16">
        <v>160</v>
      </c>
      <c r="B196" s="4">
        <v>33401</v>
      </c>
      <c r="C196" s="5" t="s">
        <v>81</v>
      </c>
      <c r="D196" s="9"/>
      <c r="E196" s="6">
        <v>856942.05</v>
      </c>
      <c r="F196" s="6"/>
      <c r="G196" s="6"/>
    </row>
    <row r="197" spans="1:7" x14ac:dyDescent="0.2">
      <c r="A197" s="16"/>
      <c r="B197" s="4">
        <v>33601</v>
      </c>
      <c r="C197" s="5" t="s">
        <v>82</v>
      </c>
      <c r="D197" s="9"/>
      <c r="E197" s="6">
        <v>0</v>
      </c>
      <c r="F197" s="6"/>
      <c r="G197" s="6"/>
    </row>
    <row r="198" spans="1:7" x14ac:dyDescent="0.2">
      <c r="A198" s="16"/>
      <c r="B198" s="4">
        <v>33602</v>
      </c>
      <c r="C198" s="5" t="s">
        <v>2</v>
      </c>
      <c r="D198" s="9"/>
      <c r="E198" s="6">
        <f>+D199+D200+D201+D202+D203+D204+D205+D206+D207+D208+D209+D210+D211+D212+D213+D214</f>
        <v>2821515.23</v>
      </c>
      <c r="F198" s="6"/>
      <c r="G198" s="6"/>
    </row>
    <row r="199" spans="1:7" x14ac:dyDescent="0.2">
      <c r="A199" s="16">
        <v>161</v>
      </c>
      <c r="B199" s="4"/>
      <c r="C199" s="5" t="s">
        <v>38</v>
      </c>
      <c r="D199" s="6">
        <v>9396</v>
      </c>
      <c r="E199" s="7"/>
      <c r="F199" s="7"/>
      <c r="G199" s="7"/>
    </row>
    <row r="200" spans="1:7" x14ac:dyDescent="0.2">
      <c r="A200" s="16">
        <v>162</v>
      </c>
      <c r="B200" s="4"/>
      <c r="C200" s="5" t="s">
        <v>1</v>
      </c>
      <c r="D200" s="6">
        <v>217152.5</v>
      </c>
      <c r="E200" s="7"/>
      <c r="F200" s="7"/>
      <c r="G200" s="7"/>
    </row>
    <row r="201" spans="1:7" ht="22.5" x14ac:dyDescent="0.2">
      <c r="A201" s="16">
        <v>163</v>
      </c>
      <c r="B201" s="4"/>
      <c r="C201" s="5" t="s">
        <v>160</v>
      </c>
      <c r="D201" s="6">
        <v>1614253.2599999998</v>
      </c>
      <c r="E201" s="7"/>
      <c r="F201" s="7"/>
      <c r="G201" s="7"/>
    </row>
    <row r="202" spans="1:7" x14ac:dyDescent="0.2">
      <c r="A202" s="16">
        <v>174</v>
      </c>
      <c r="B202" s="4"/>
      <c r="C202" s="5" t="s">
        <v>2</v>
      </c>
      <c r="D202" s="6">
        <v>27373.14</v>
      </c>
      <c r="E202" s="7"/>
      <c r="F202" s="7"/>
      <c r="G202" s="7"/>
    </row>
    <row r="203" spans="1:7" x14ac:dyDescent="0.2">
      <c r="A203" s="16">
        <v>167</v>
      </c>
      <c r="B203" s="4"/>
      <c r="C203" s="5" t="s">
        <v>30</v>
      </c>
      <c r="D203" s="6">
        <v>19500</v>
      </c>
      <c r="E203" s="7"/>
      <c r="F203" s="7"/>
      <c r="G203" s="7"/>
    </row>
    <row r="204" spans="1:7" x14ac:dyDescent="0.2">
      <c r="A204" s="16">
        <v>166</v>
      </c>
      <c r="B204" s="4"/>
      <c r="C204" s="5" t="s">
        <v>29</v>
      </c>
      <c r="D204" s="6">
        <v>11425</v>
      </c>
      <c r="E204" s="7"/>
      <c r="F204" s="7"/>
      <c r="G204" s="7"/>
    </row>
    <row r="205" spans="1:7" x14ac:dyDescent="0.2">
      <c r="A205" s="16">
        <v>169</v>
      </c>
      <c r="B205" s="4"/>
      <c r="C205" s="5" t="s">
        <v>214</v>
      </c>
      <c r="D205" s="6">
        <v>8427.48</v>
      </c>
      <c r="E205" s="7"/>
      <c r="F205" s="7"/>
      <c r="G205" s="7"/>
    </row>
    <row r="206" spans="1:7" x14ac:dyDescent="0.2">
      <c r="A206" s="16">
        <v>169</v>
      </c>
      <c r="B206" s="4"/>
      <c r="C206" s="5" t="s">
        <v>25</v>
      </c>
      <c r="D206" s="6">
        <v>137648.84</v>
      </c>
      <c r="E206" s="7"/>
      <c r="F206" s="7"/>
      <c r="G206" s="7"/>
    </row>
    <row r="207" spans="1:7" x14ac:dyDescent="0.2">
      <c r="A207" s="16">
        <v>164</v>
      </c>
      <c r="B207" s="4"/>
      <c r="C207" s="5" t="s">
        <v>50</v>
      </c>
      <c r="D207" s="6">
        <v>181599.33000000002</v>
      </c>
      <c r="E207" s="7"/>
      <c r="F207" s="7"/>
      <c r="G207" s="7"/>
    </row>
    <row r="208" spans="1:7" x14ac:dyDescent="0.2">
      <c r="A208" s="16">
        <v>165</v>
      </c>
      <c r="B208" s="4"/>
      <c r="C208" s="5" t="s">
        <v>213</v>
      </c>
      <c r="D208" s="6">
        <v>6091</v>
      </c>
      <c r="E208" s="7"/>
      <c r="F208" s="7"/>
      <c r="G208" s="7"/>
    </row>
    <row r="209" spans="1:7" x14ac:dyDescent="0.2">
      <c r="A209" s="16">
        <v>170</v>
      </c>
      <c r="B209" s="4"/>
      <c r="C209" s="5" t="s">
        <v>83</v>
      </c>
      <c r="D209" s="6">
        <v>7262.56</v>
      </c>
      <c r="E209" s="7"/>
      <c r="F209" s="7"/>
      <c r="G209" s="7"/>
    </row>
    <row r="210" spans="1:7" x14ac:dyDescent="0.2">
      <c r="A210" s="16">
        <v>171</v>
      </c>
      <c r="B210" s="4"/>
      <c r="C210" s="5" t="s">
        <v>161</v>
      </c>
      <c r="D210" s="6">
        <v>22500</v>
      </c>
      <c r="E210" s="7"/>
      <c r="F210" s="7"/>
      <c r="G210" s="7"/>
    </row>
    <row r="211" spans="1:7" x14ac:dyDescent="0.2">
      <c r="A211" s="16"/>
      <c r="B211" s="4"/>
      <c r="C211" s="5" t="s">
        <v>215</v>
      </c>
      <c r="D211" s="6">
        <v>0</v>
      </c>
      <c r="E211" s="7"/>
      <c r="F211" s="7"/>
      <c r="G211" s="7"/>
    </row>
    <row r="212" spans="1:7" x14ac:dyDescent="0.2">
      <c r="A212" s="16">
        <v>168</v>
      </c>
      <c r="B212" s="4"/>
      <c r="C212" s="5" t="s">
        <v>84</v>
      </c>
      <c r="D212" s="6">
        <v>275886.12</v>
      </c>
      <c r="E212" s="7"/>
      <c r="F212" s="7"/>
      <c r="G212" s="7"/>
    </row>
    <row r="213" spans="1:7" x14ac:dyDescent="0.2">
      <c r="A213" s="16">
        <v>175</v>
      </c>
      <c r="B213" s="4"/>
      <c r="C213" s="5" t="s">
        <v>51</v>
      </c>
      <c r="D213" s="6">
        <v>3000</v>
      </c>
      <c r="E213" s="7"/>
      <c r="F213" s="7"/>
      <c r="G213" s="7"/>
    </row>
    <row r="214" spans="1:7" x14ac:dyDescent="0.2">
      <c r="A214" s="16">
        <v>172</v>
      </c>
      <c r="B214" s="4"/>
      <c r="C214" s="5" t="s">
        <v>19</v>
      </c>
      <c r="D214" s="6">
        <v>280000</v>
      </c>
      <c r="E214" s="7"/>
      <c r="F214" s="7"/>
      <c r="G214" s="7"/>
    </row>
    <row r="215" spans="1:7" x14ac:dyDescent="0.2">
      <c r="A215" s="16">
        <v>176</v>
      </c>
      <c r="B215" s="4">
        <v>33604</v>
      </c>
      <c r="C215" s="5" t="s">
        <v>136</v>
      </c>
      <c r="D215" s="7"/>
      <c r="E215" s="6">
        <v>92228.62</v>
      </c>
      <c r="F215" s="6"/>
      <c r="G215" s="6"/>
    </row>
    <row r="216" spans="1:7" x14ac:dyDescent="0.2">
      <c r="A216" s="16">
        <v>177</v>
      </c>
      <c r="B216" s="4">
        <v>33606</v>
      </c>
      <c r="C216" s="5" t="s">
        <v>13</v>
      </c>
      <c r="D216" s="7"/>
      <c r="E216" s="6">
        <v>32746</v>
      </c>
      <c r="F216" s="6"/>
      <c r="G216" s="6"/>
    </row>
    <row r="217" spans="1:7" x14ac:dyDescent="0.2">
      <c r="A217" s="16"/>
      <c r="B217" s="4">
        <v>33901</v>
      </c>
      <c r="C217" s="5" t="s">
        <v>112</v>
      </c>
      <c r="D217" s="9"/>
      <c r="E217" s="6">
        <f>+D218+D219</f>
        <v>371199.19999999995</v>
      </c>
      <c r="F217" s="6"/>
      <c r="G217" s="6"/>
    </row>
    <row r="218" spans="1:7" ht="45" x14ac:dyDescent="0.2">
      <c r="A218" s="16">
        <v>178</v>
      </c>
      <c r="B218" s="4"/>
      <c r="C218" s="5" t="s">
        <v>162</v>
      </c>
      <c r="D218" s="6">
        <v>51750</v>
      </c>
      <c r="E218" s="6"/>
      <c r="F218" s="6"/>
      <c r="G218" s="6"/>
    </row>
    <row r="219" spans="1:7" x14ac:dyDescent="0.2">
      <c r="A219" s="16">
        <v>179</v>
      </c>
      <c r="B219" s="4"/>
      <c r="C219" s="5" t="s">
        <v>41</v>
      </c>
      <c r="D219" s="6">
        <v>319449.19999999995</v>
      </c>
      <c r="E219" s="6"/>
      <c r="F219" s="6"/>
      <c r="G219" s="6"/>
    </row>
    <row r="220" spans="1:7" x14ac:dyDescent="0.2">
      <c r="A220" s="16">
        <v>180</v>
      </c>
      <c r="B220" s="4">
        <v>33903</v>
      </c>
      <c r="C220" s="5" t="s">
        <v>163</v>
      </c>
      <c r="D220" s="7"/>
      <c r="E220" s="6">
        <v>351453.3</v>
      </c>
      <c r="F220" s="6"/>
      <c r="G220" s="6"/>
    </row>
    <row r="221" spans="1:7" x14ac:dyDescent="0.2">
      <c r="A221" s="16">
        <v>181</v>
      </c>
      <c r="B221" s="4">
        <v>34101</v>
      </c>
      <c r="C221" s="5" t="s">
        <v>20</v>
      </c>
      <c r="D221" s="7"/>
      <c r="E221" s="6">
        <v>10660</v>
      </c>
      <c r="F221" s="6"/>
      <c r="G221" s="6"/>
    </row>
    <row r="222" spans="1:7" x14ac:dyDescent="0.2">
      <c r="A222" s="16">
        <v>182</v>
      </c>
      <c r="B222" s="4">
        <v>34701</v>
      </c>
      <c r="C222" s="5" t="s">
        <v>52</v>
      </c>
      <c r="D222" s="7"/>
      <c r="E222" s="6">
        <v>39499.999999999993</v>
      </c>
      <c r="F222" s="6"/>
      <c r="G222" s="6"/>
    </row>
    <row r="223" spans="1:7" x14ac:dyDescent="0.2">
      <c r="A223" s="16"/>
      <c r="B223" s="4">
        <v>35102</v>
      </c>
      <c r="C223" s="5" t="s">
        <v>164</v>
      </c>
      <c r="D223" s="7"/>
      <c r="E223" s="6">
        <f>D224+D225+D226</f>
        <v>80460.409999999989</v>
      </c>
      <c r="F223" s="6"/>
      <c r="G223" s="6"/>
    </row>
    <row r="224" spans="1:7" x14ac:dyDescent="0.2">
      <c r="A224" s="16">
        <v>184</v>
      </c>
      <c r="B224" s="4"/>
      <c r="C224" s="5" t="s">
        <v>165</v>
      </c>
      <c r="D224" s="6">
        <v>49999.999999999993</v>
      </c>
      <c r="E224" s="7"/>
      <c r="F224" s="7"/>
      <c r="G224" s="7"/>
    </row>
    <row r="225" spans="1:7" x14ac:dyDescent="0.2">
      <c r="A225" s="16">
        <v>183</v>
      </c>
      <c r="B225" s="4"/>
      <c r="C225" s="5" t="s">
        <v>278</v>
      </c>
      <c r="D225" s="6">
        <v>2567.91</v>
      </c>
      <c r="E225" s="7"/>
      <c r="F225" s="7"/>
      <c r="G225" s="7"/>
    </row>
    <row r="226" spans="1:7" ht="22.5" x14ac:dyDescent="0.2">
      <c r="A226" s="16">
        <v>185</v>
      </c>
      <c r="B226" s="4"/>
      <c r="C226" s="5" t="s">
        <v>53</v>
      </c>
      <c r="D226" s="6">
        <v>27892.5</v>
      </c>
      <c r="E226" s="7"/>
      <c r="F226" s="7"/>
      <c r="G226" s="7"/>
    </row>
    <row r="227" spans="1:7" x14ac:dyDescent="0.2">
      <c r="A227" s="16">
        <v>186</v>
      </c>
      <c r="B227" s="4">
        <v>35201</v>
      </c>
      <c r="C227" s="5" t="s">
        <v>166</v>
      </c>
      <c r="D227" s="7"/>
      <c r="E227" s="6">
        <v>62699.999999999993</v>
      </c>
      <c r="F227" s="6"/>
      <c r="G227" s="6"/>
    </row>
    <row r="228" spans="1:7" ht="33.75" x14ac:dyDescent="0.2">
      <c r="A228" s="16">
        <v>75</v>
      </c>
      <c r="B228" s="4">
        <v>35301</v>
      </c>
      <c r="C228" s="5" t="s">
        <v>280</v>
      </c>
      <c r="D228" s="7"/>
      <c r="E228" s="6">
        <v>70200</v>
      </c>
      <c r="F228" s="6"/>
      <c r="G228" s="6"/>
    </row>
    <row r="229" spans="1:7" x14ac:dyDescent="0.2">
      <c r="A229" s="16"/>
      <c r="B229" s="4">
        <v>35701</v>
      </c>
      <c r="C229" s="5" t="s">
        <v>121</v>
      </c>
      <c r="D229" s="9"/>
      <c r="E229" s="6">
        <f>+D230+D231+D232+D233+D234+D235+D236+D237+D238+D239+D240+D241+D242+D243+D244+D245+D246+D247+D248+D249+D250+D251+D252+D253</f>
        <v>2186350.7599999998</v>
      </c>
      <c r="F229" s="6"/>
      <c r="G229" s="6"/>
    </row>
    <row r="230" spans="1:7" ht="22.5" x14ac:dyDescent="0.2">
      <c r="A230" s="16">
        <v>82</v>
      </c>
      <c r="B230" s="4"/>
      <c r="C230" s="5" t="s">
        <v>127</v>
      </c>
      <c r="D230" s="6">
        <v>25211.439999999999</v>
      </c>
      <c r="E230" s="6"/>
      <c r="F230" s="6"/>
      <c r="G230" s="6"/>
    </row>
    <row r="231" spans="1:7" x14ac:dyDescent="0.2">
      <c r="A231" s="16">
        <v>83</v>
      </c>
      <c r="B231" s="4"/>
      <c r="C231" s="5" t="s">
        <v>129</v>
      </c>
      <c r="D231" s="6">
        <v>9860</v>
      </c>
      <c r="E231" s="6"/>
      <c r="F231" s="6"/>
      <c r="G231" s="6"/>
    </row>
    <row r="232" spans="1:7" x14ac:dyDescent="0.2">
      <c r="A232" s="16">
        <v>96</v>
      </c>
      <c r="B232" s="4"/>
      <c r="C232" s="5" t="s">
        <v>223</v>
      </c>
      <c r="D232" s="6">
        <v>33628.29</v>
      </c>
      <c r="E232" s="6"/>
      <c r="F232" s="6"/>
      <c r="G232" s="6"/>
    </row>
    <row r="233" spans="1:7" x14ac:dyDescent="0.2">
      <c r="A233" s="16">
        <v>97</v>
      </c>
      <c r="B233" s="4"/>
      <c r="C233" s="5" t="s">
        <v>167</v>
      </c>
      <c r="D233" s="6">
        <v>125000</v>
      </c>
      <c r="E233" s="6"/>
      <c r="F233" s="7"/>
      <c r="G233" s="7"/>
    </row>
    <row r="234" spans="1:7" ht="22.5" x14ac:dyDescent="0.2">
      <c r="A234" s="16">
        <v>99</v>
      </c>
      <c r="B234" s="4"/>
      <c r="C234" s="5" t="s">
        <v>217</v>
      </c>
      <c r="D234" s="6">
        <v>5000</v>
      </c>
      <c r="E234" s="7"/>
      <c r="F234" s="7"/>
      <c r="G234" s="7"/>
    </row>
    <row r="235" spans="1:7" x14ac:dyDescent="0.2">
      <c r="A235" s="16">
        <v>85</v>
      </c>
      <c r="B235" s="4"/>
      <c r="C235" s="5" t="s">
        <v>221</v>
      </c>
      <c r="D235" s="6">
        <v>4453.95</v>
      </c>
      <c r="E235" s="7"/>
      <c r="F235" s="7"/>
      <c r="G235" s="7"/>
    </row>
    <row r="236" spans="1:7" ht="22.5" x14ac:dyDescent="0.2">
      <c r="A236" s="16">
        <v>98</v>
      </c>
      <c r="B236" s="4"/>
      <c r="C236" s="5" t="s">
        <v>222</v>
      </c>
      <c r="D236" s="6">
        <v>21000</v>
      </c>
      <c r="E236" s="7"/>
      <c r="F236" s="7"/>
      <c r="G236" s="7"/>
    </row>
    <row r="237" spans="1:7" x14ac:dyDescent="0.2">
      <c r="A237" s="16">
        <v>80</v>
      </c>
      <c r="B237" s="4"/>
      <c r="C237" s="5" t="s">
        <v>168</v>
      </c>
      <c r="D237" s="6">
        <v>105600</v>
      </c>
      <c r="E237" s="7"/>
      <c r="F237" s="7"/>
      <c r="G237" s="7"/>
    </row>
    <row r="238" spans="1:7" s="13" customFormat="1" x14ac:dyDescent="0.2">
      <c r="A238" s="16">
        <v>102</v>
      </c>
      <c r="B238" s="21"/>
      <c r="C238" s="31" t="s">
        <v>268</v>
      </c>
      <c r="D238" s="25">
        <v>237468</v>
      </c>
      <c r="E238" s="32"/>
      <c r="F238" s="32"/>
      <c r="G238" s="32"/>
    </row>
    <row r="239" spans="1:7" x14ac:dyDescent="0.2">
      <c r="A239" s="16">
        <v>103</v>
      </c>
      <c r="B239" s="4"/>
      <c r="C239" s="5" t="s">
        <v>269</v>
      </c>
      <c r="D239" s="6">
        <v>43650</v>
      </c>
      <c r="E239" s="7"/>
      <c r="F239" s="7"/>
      <c r="G239" s="7"/>
    </row>
    <row r="240" spans="1:7" x14ac:dyDescent="0.2">
      <c r="A240" s="16">
        <v>100</v>
      </c>
      <c r="B240" s="4"/>
      <c r="C240" s="5" t="s">
        <v>169</v>
      </c>
      <c r="D240" s="6">
        <f>4860+8000</f>
        <v>12860</v>
      </c>
      <c r="E240" s="7"/>
      <c r="F240" s="7"/>
      <c r="G240" s="7"/>
    </row>
    <row r="241" spans="1:7" x14ac:dyDescent="0.2">
      <c r="A241" s="16">
        <v>87</v>
      </c>
      <c r="B241" s="4"/>
      <c r="C241" s="5" t="s">
        <v>219</v>
      </c>
      <c r="D241" s="6">
        <v>5000</v>
      </c>
      <c r="E241" s="7"/>
      <c r="F241" s="7"/>
      <c r="G241" s="7"/>
    </row>
    <row r="242" spans="1:7" x14ac:dyDescent="0.2">
      <c r="A242" s="16">
        <v>93</v>
      </c>
      <c r="B242" s="4"/>
      <c r="C242" s="5" t="s">
        <v>264</v>
      </c>
      <c r="D242" s="6">
        <v>79000</v>
      </c>
      <c r="E242" s="7"/>
      <c r="F242" s="7"/>
      <c r="G242" s="7"/>
    </row>
    <row r="243" spans="1:7" x14ac:dyDescent="0.2">
      <c r="A243" s="16">
        <v>94</v>
      </c>
      <c r="B243" s="4"/>
      <c r="C243" s="5" t="s">
        <v>55</v>
      </c>
      <c r="D243" s="6">
        <v>14000</v>
      </c>
      <c r="E243" s="7"/>
      <c r="F243" s="7"/>
      <c r="G243" s="7"/>
    </row>
    <row r="244" spans="1:7" x14ac:dyDescent="0.2">
      <c r="A244" s="16">
        <v>86</v>
      </c>
      <c r="B244" s="4"/>
      <c r="C244" s="5" t="s">
        <v>220</v>
      </c>
      <c r="D244" s="6">
        <v>58000</v>
      </c>
      <c r="E244" s="7"/>
      <c r="F244" s="7"/>
      <c r="G244" s="7"/>
    </row>
    <row r="245" spans="1:7" x14ac:dyDescent="0.2">
      <c r="A245" s="16">
        <v>89</v>
      </c>
      <c r="B245" s="4"/>
      <c r="C245" s="5" t="s">
        <v>24</v>
      </c>
      <c r="D245" s="6">
        <v>4867.1499999999996</v>
      </c>
      <c r="E245" s="7"/>
      <c r="F245" s="7"/>
      <c r="G245" s="7"/>
    </row>
    <row r="246" spans="1:7" x14ac:dyDescent="0.2">
      <c r="A246" s="16">
        <v>90</v>
      </c>
      <c r="B246" s="4"/>
      <c r="C246" s="5" t="s">
        <v>170</v>
      </c>
      <c r="D246" s="6">
        <v>706932.2899999998</v>
      </c>
      <c r="E246" s="7"/>
      <c r="F246" s="7"/>
      <c r="G246" s="7"/>
    </row>
    <row r="247" spans="1:7" ht="22.5" x14ac:dyDescent="0.2">
      <c r="A247" s="16">
        <v>95</v>
      </c>
      <c r="B247" s="4"/>
      <c r="C247" s="5" t="s">
        <v>265</v>
      </c>
      <c r="D247" s="6">
        <v>30067.200000000001</v>
      </c>
      <c r="E247" s="7"/>
      <c r="F247" s="7"/>
      <c r="G247" s="7"/>
    </row>
    <row r="248" spans="1:7" x14ac:dyDescent="0.2">
      <c r="A248" s="16">
        <v>95</v>
      </c>
      <c r="B248" s="4"/>
      <c r="C248" s="5" t="s">
        <v>266</v>
      </c>
      <c r="D248" s="6">
        <v>181516.79999999999</v>
      </c>
      <c r="E248" s="7"/>
      <c r="F248" s="7"/>
      <c r="G248" s="7"/>
    </row>
    <row r="249" spans="1:7" ht="22.5" x14ac:dyDescent="0.2">
      <c r="A249" s="16">
        <v>88</v>
      </c>
      <c r="B249" s="4"/>
      <c r="C249" s="5" t="s">
        <v>218</v>
      </c>
      <c r="D249" s="6">
        <v>9974.5600000000013</v>
      </c>
      <c r="E249" s="7"/>
      <c r="F249" s="7"/>
      <c r="G249" s="7"/>
    </row>
    <row r="250" spans="1:7" ht="22.5" x14ac:dyDescent="0.2">
      <c r="A250" s="16">
        <v>88</v>
      </c>
      <c r="B250" s="4"/>
      <c r="C250" s="5" t="s">
        <v>171</v>
      </c>
      <c r="D250" s="6">
        <v>82610.240000000005</v>
      </c>
      <c r="E250" s="7"/>
      <c r="F250" s="7"/>
      <c r="G250" s="7"/>
    </row>
    <row r="251" spans="1:7" ht="22.5" x14ac:dyDescent="0.2">
      <c r="A251" s="16">
        <v>92</v>
      </c>
      <c r="B251" s="4"/>
      <c r="C251" s="5" t="s">
        <v>172</v>
      </c>
      <c r="D251" s="6">
        <v>14000</v>
      </c>
      <c r="E251" s="7"/>
      <c r="F251" s="7"/>
      <c r="G251" s="7"/>
    </row>
    <row r="252" spans="1:7" ht="22.5" x14ac:dyDescent="0.2">
      <c r="A252" s="16">
        <v>101</v>
      </c>
      <c r="B252" s="4"/>
      <c r="C252" s="5" t="s">
        <v>267</v>
      </c>
      <c r="D252" s="6">
        <v>318795.83999999997</v>
      </c>
      <c r="E252" s="7"/>
      <c r="F252" s="7"/>
      <c r="G252" s="7"/>
    </row>
    <row r="253" spans="1:7" ht="22.5" x14ac:dyDescent="0.2">
      <c r="A253" s="16">
        <v>91</v>
      </c>
      <c r="B253" s="4"/>
      <c r="C253" s="5" t="s">
        <v>76</v>
      </c>
      <c r="D253" s="6">
        <v>57855</v>
      </c>
      <c r="E253" s="7"/>
      <c r="F253" s="7"/>
      <c r="G253" s="7"/>
    </row>
    <row r="254" spans="1:7" x14ac:dyDescent="0.2">
      <c r="A254" s="16"/>
      <c r="B254" s="4">
        <v>35801</v>
      </c>
      <c r="C254" s="5" t="s">
        <v>173</v>
      </c>
      <c r="D254" s="7"/>
      <c r="E254" s="6">
        <f>+D255+D256+D257+D258+D259+D260</f>
        <v>284199.92</v>
      </c>
      <c r="F254" s="6"/>
      <c r="G254" s="6"/>
    </row>
    <row r="255" spans="1:7" x14ac:dyDescent="0.2">
      <c r="A255" s="16">
        <v>105</v>
      </c>
      <c r="B255" s="4"/>
      <c r="C255" s="5" t="s">
        <v>39</v>
      </c>
      <c r="D255" s="6">
        <v>78000</v>
      </c>
      <c r="E255" s="7"/>
      <c r="F255" s="7"/>
      <c r="G255" s="7"/>
    </row>
    <row r="256" spans="1:7" ht="22.5" x14ac:dyDescent="0.2">
      <c r="A256" s="16">
        <v>106</v>
      </c>
      <c r="B256" s="4"/>
      <c r="C256" s="5" t="s">
        <v>270</v>
      </c>
      <c r="D256" s="6">
        <v>2207</v>
      </c>
      <c r="E256" s="7"/>
      <c r="F256" s="7"/>
      <c r="G256" s="7"/>
    </row>
    <row r="257" spans="1:9" x14ac:dyDescent="0.2">
      <c r="A257" s="16">
        <v>106</v>
      </c>
      <c r="B257" s="4"/>
      <c r="C257" s="5" t="s">
        <v>174</v>
      </c>
      <c r="D257" s="6">
        <v>62792.92</v>
      </c>
      <c r="E257" s="7"/>
      <c r="F257" s="7"/>
      <c r="G257" s="7"/>
    </row>
    <row r="258" spans="1:9" x14ac:dyDescent="0.2">
      <c r="A258" s="16">
        <v>107</v>
      </c>
      <c r="B258" s="4"/>
      <c r="C258" s="5" t="s">
        <v>8</v>
      </c>
      <c r="D258" s="6">
        <v>52000</v>
      </c>
      <c r="E258" s="7"/>
      <c r="F258" s="7"/>
      <c r="G258" s="7"/>
    </row>
    <row r="259" spans="1:9" x14ac:dyDescent="0.2">
      <c r="A259" s="16">
        <v>108</v>
      </c>
      <c r="B259" s="4"/>
      <c r="C259" s="5" t="s">
        <v>175</v>
      </c>
      <c r="D259" s="6">
        <v>27000</v>
      </c>
      <c r="E259" s="7"/>
      <c r="F259" s="7"/>
      <c r="G259" s="7"/>
    </row>
    <row r="260" spans="1:9" x14ac:dyDescent="0.2">
      <c r="A260" s="16">
        <v>109</v>
      </c>
      <c r="B260" s="4"/>
      <c r="C260" s="5" t="s">
        <v>176</v>
      </c>
      <c r="D260" s="6">
        <v>62200</v>
      </c>
      <c r="E260" s="7"/>
      <c r="F260" s="7"/>
      <c r="G260" s="7"/>
    </row>
    <row r="261" spans="1:9" x14ac:dyDescent="0.2">
      <c r="A261" s="16"/>
      <c r="B261" s="4">
        <v>35901</v>
      </c>
      <c r="C261" s="5" t="s">
        <v>177</v>
      </c>
      <c r="D261" s="9"/>
      <c r="E261" s="6">
        <f>+D262+D263</f>
        <v>131156.28</v>
      </c>
      <c r="F261" s="6"/>
      <c r="G261" s="6"/>
    </row>
    <row r="262" spans="1:9" x14ac:dyDescent="0.2">
      <c r="A262" s="16">
        <v>187</v>
      </c>
      <c r="B262" s="4"/>
      <c r="C262" s="5" t="s">
        <v>224</v>
      </c>
      <c r="D262" s="6">
        <v>94856.28</v>
      </c>
      <c r="E262" s="7"/>
      <c r="F262" s="7"/>
      <c r="G262" s="7"/>
    </row>
    <row r="263" spans="1:9" x14ac:dyDescent="0.2">
      <c r="A263" s="16">
        <v>188</v>
      </c>
      <c r="B263" s="4"/>
      <c r="C263" s="5" t="s">
        <v>225</v>
      </c>
      <c r="D263" s="6">
        <v>36300</v>
      </c>
      <c r="E263" s="7"/>
      <c r="F263" s="7"/>
      <c r="G263" s="7"/>
    </row>
    <row r="264" spans="1:9" ht="22.5" x14ac:dyDescent="0.2">
      <c r="A264" s="16">
        <v>190</v>
      </c>
      <c r="B264" s="4">
        <v>37201</v>
      </c>
      <c r="C264" s="5" t="s">
        <v>180</v>
      </c>
      <c r="D264" s="6"/>
      <c r="E264" s="6">
        <v>35237.42</v>
      </c>
      <c r="F264" s="6"/>
      <c r="G264" s="6"/>
    </row>
    <row r="265" spans="1:9" x14ac:dyDescent="0.2">
      <c r="A265" s="16">
        <v>191</v>
      </c>
      <c r="B265" s="4">
        <v>37501</v>
      </c>
      <c r="C265" s="5" t="s">
        <v>181</v>
      </c>
      <c r="D265" s="6"/>
      <c r="E265" s="6">
        <v>1088336.83</v>
      </c>
      <c r="F265" s="6"/>
      <c r="G265" s="6"/>
    </row>
    <row r="266" spans="1:9" x14ac:dyDescent="0.2">
      <c r="A266" s="16"/>
      <c r="B266" s="4">
        <v>39202</v>
      </c>
      <c r="C266" s="5" t="s">
        <v>21</v>
      </c>
      <c r="D266" s="9"/>
      <c r="E266" s="6">
        <f>+D267+D268+D269</f>
        <v>103379.48</v>
      </c>
      <c r="F266" s="6"/>
      <c r="G266" s="6"/>
    </row>
    <row r="267" spans="1:9" x14ac:dyDescent="0.2">
      <c r="A267" s="16">
        <v>12</v>
      </c>
      <c r="B267" s="4"/>
      <c r="C267" s="5" t="s">
        <v>183</v>
      </c>
      <c r="D267" s="6">
        <v>31000.799999999999</v>
      </c>
      <c r="E267" s="7"/>
      <c r="F267" s="7"/>
      <c r="G267" s="7"/>
    </row>
    <row r="268" spans="1:9" x14ac:dyDescent="0.2">
      <c r="A268" s="16">
        <v>13</v>
      </c>
      <c r="B268" s="4"/>
      <c r="C268" s="5" t="s">
        <v>184</v>
      </c>
      <c r="D268" s="6">
        <v>61378.68</v>
      </c>
      <c r="E268" s="7"/>
      <c r="F268" s="7"/>
      <c r="G268" s="7"/>
    </row>
    <row r="269" spans="1:9" x14ac:dyDescent="0.2">
      <c r="A269" s="16">
        <v>193</v>
      </c>
      <c r="B269" s="4"/>
      <c r="C269" s="5" t="s">
        <v>21</v>
      </c>
      <c r="D269" s="6">
        <v>11000</v>
      </c>
      <c r="E269" s="7"/>
      <c r="F269" s="7"/>
      <c r="G269" s="7"/>
    </row>
    <row r="270" spans="1:9" ht="12" thickBot="1" x14ac:dyDescent="0.25">
      <c r="A270" s="16">
        <v>192</v>
      </c>
      <c r="B270" s="4">
        <v>39910</v>
      </c>
      <c r="C270" s="5" t="s">
        <v>11</v>
      </c>
      <c r="D270" s="7"/>
      <c r="E270" s="6">
        <v>2400000</v>
      </c>
      <c r="F270" s="26">
        <f>SUM(E111:E270)</f>
        <v>19268315.772499997</v>
      </c>
      <c r="G270" s="52">
        <v>6.5000000000000002E-2</v>
      </c>
    </row>
    <row r="271" spans="1:9" s="14" customFormat="1" ht="15.75" customHeight="1" thickBot="1" x14ac:dyDescent="0.25">
      <c r="A271" s="16"/>
      <c r="B271" s="56" t="s">
        <v>185</v>
      </c>
      <c r="C271" s="57"/>
      <c r="D271" s="57"/>
      <c r="E271" s="57"/>
      <c r="F271" s="49">
        <f>+F22+F52+F66+F108+F270</f>
        <v>296593275.04243594</v>
      </c>
      <c r="G271" s="53">
        <f>+G22+G52+G66+G108+G270</f>
        <v>1</v>
      </c>
      <c r="H271" s="15"/>
      <c r="I271" s="43"/>
    </row>
    <row r="272" spans="1:9" s="14" customFormat="1" ht="12" thickBot="1" x14ac:dyDescent="0.25">
      <c r="A272" s="16"/>
      <c r="B272" s="22">
        <v>12101</v>
      </c>
      <c r="C272" s="36" t="s">
        <v>186</v>
      </c>
      <c r="D272" s="37"/>
      <c r="E272" s="38"/>
      <c r="F272" s="50">
        <v>248121140.96000001</v>
      </c>
      <c r="G272" s="40"/>
      <c r="H272" s="15"/>
    </row>
    <row r="273" spans="1:9" s="14" customFormat="1" ht="15.75" customHeight="1" thickBot="1" x14ac:dyDescent="0.25">
      <c r="A273" s="16"/>
      <c r="B273" s="56" t="s">
        <v>233</v>
      </c>
      <c r="C273" s="57"/>
      <c r="D273" s="57"/>
      <c r="E273" s="57"/>
      <c r="F273" s="49">
        <f>+F271+F272</f>
        <v>544714416.00243592</v>
      </c>
      <c r="G273" s="53"/>
      <c r="H273" s="43"/>
      <c r="I273" s="15"/>
    </row>
    <row r="274" spans="1:9" x14ac:dyDescent="0.2">
      <c r="C274" s="17"/>
      <c r="F274" s="10"/>
      <c r="G274" s="19"/>
      <c r="I274" s="48"/>
    </row>
    <row r="275" spans="1:9" ht="21" customHeight="1" x14ac:dyDescent="0.2">
      <c r="B275" s="54" t="s">
        <v>234</v>
      </c>
      <c r="C275" s="54"/>
      <c r="D275" s="54"/>
      <c r="E275" s="54"/>
      <c r="F275" s="54"/>
      <c r="G275" s="54"/>
    </row>
    <row r="276" spans="1:9" x14ac:dyDescent="0.2">
      <c r="C276" s="17"/>
    </row>
    <row r="277" spans="1:9" s="41" customFormat="1" ht="54" customHeight="1" x14ac:dyDescent="0.2">
      <c r="B277" s="54" t="s">
        <v>235</v>
      </c>
      <c r="C277" s="54"/>
      <c r="D277" s="54"/>
      <c r="E277" s="54"/>
      <c r="F277" s="54"/>
      <c r="G277" s="54"/>
    </row>
    <row r="278" spans="1:9" x14ac:dyDescent="0.2">
      <c r="F278" s="42"/>
    </row>
    <row r="279" spans="1:9" x14ac:dyDescent="0.2">
      <c r="F279" s="10"/>
    </row>
  </sheetData>
  <mergeCells count="12">
    <mergeCell ref="B277:G277"/>
    <mergeCell ref="B2:G2"/>
    <mergeCell ref="B3:G3"/>
    <mergeCell ref="B4:G4"/>
    <mergeCell ref="B7:G7"/>
    <mergeCell ref="B24:G24"/>
    <mergeCell ref="B54:G54"/>
    <mergeCell ref="B68:G68"/>
    <mergeCell ref="B110:G110"/>
    <mergeCell ref="B271:E271"/>
    <mergeCell ref="B273:E273"/>
    <mergeCell ref="B275:G275"/>
  </mergeCells>
  <pageMargins left="0.70866141732283472" right="0.70866141732283472" top="0.74803149606299213" bottom="0.74803149606299213" header="0.31496062992125984" footer="0.31496062992125984"/>
  <pageSetup scale="76" fitToHeight="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Programa Anual 2019</vt:lpstr>
      <vt:lpstr>Programa Anual 2020</vt:lpstr>
      <vt:lpstr>'Programa Anual 2019'!Área_de_impresión</vt:lpstr>
      <vt:lpstr>'Programa Anual 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Vera Madrigal</dc:creator>
  <cp:lastModifiedBy>Ángel Andrés Mondragón Loza</cp:lastModifiedBy>
  <cp:lastPrinted>2019-03-26T20:38:08Z</cp:lastPrinted>
  <dcterms:created xsi:type="dcterms:W3CDTF">2018-12-18T18:43:53Z</dcterms:created>
  <dcterms:modified xsi:type="dcterms:W3CDTF">2020-10-30T23:06:38Z</dcterms:modified>
</cp:coreProperties>
</file>